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rkas.sharepoint.com/Kliendisuhted/ri ja halduslepingud/RIIGIMAJADE üürilepingud/Kesk 12/Muudatus nr 1/4_allkirjastamiseks/"/>
    </mc:Choice>
  </mc:AlternateContent>
  <xr:revisionPtr revIDLastSave="164" documentId="8_{9EF9AFDA-0A7D-4C2D-8C1B-518B72274432}" xr6:coauthVersionLast="47" xr6:coauthVersionMax="47" xr10:uidLastSave="{597C2119-60D8-464F-854C-DC057AC174B8}"/>
  <bookViews>
    <workbookView xWindow="-110" yWindow="-110" windowWidth="19420" windowHeight="11620" xr2:uid="{0EB2ADA1-99A8-4621-815C-6F7401D97D60}"/>
  </bookViews>
  <sheets>
    <sheet name="Lisa 3" sheetId="1" r:id="rId1"/>
    <sheet name="Annuiteedigraafik BIL" sheetId="2" r:id="rId2"/>
    <sheet name="Annuiteedigraafik PT" sheetId="3" r:id="rId3"/>
    <sheet name="Annuiteedigraafik TS" sheetId="4" r:id="rId4"/>
  </sheets>
  <definedNames>
    <definedName name="_30_Ülekantavad_vahendid">#REF!</definedName>
    <definedName name="Aadress">#REF!</definedName>
    <definedName name="aadress_asukoha_analüüs">#REF!</definedName>
    <definedName name="aadress_asukohahinnang">#REF!</definedName>
    <definedName name="aasta">#REF!</definedName>
    <definedName name="aeg">OFFSET(#REF!,0,#REF!,1,#REF!)</definedName>
    <definedName name="alge">OFFSET(#REF!,0,#REF!,1,#REF!)</definedName>
    <definedName name="Algus_veerg">#REF!</definedName>
    <definedName name="ALL">#REF!</definedName>
    <definedName name="andmed">#REF!</definedName>
    <definedName name="andmed_kogemus">#REF!</definedName>
    <definedName name="andmed_ruumide_sobivus">#REF!</definedName>
    <definedName name="bilanss">#REF!</definedName>
    <definedName name="brutopind">#REF!</definedName>
    <definedName name="disk.määr">#REF!</definedName>
    <definedName name="eel_1">OFFSET(#REF!,1,0,1,#REF!)</definedName>
    <definedName name="eel_2">OFFSET(#REF!,30,0,1,#REF!)</definedName>
    <definedName name="eel_3">OFFSET(#REF!,60,0,1,#REF!)</definedName>
    <definedName name="eel_4">OFFSET(#REF!,88,0,1,#REF!)</definedName>
    <definedName name="eelarve">#REF!</definedName>
    <definedName name="eelarve_kokku">#REF!</definedName>
    <definedName name="erikülgsednurkterased">#REF!</definedName>
    <definedName name="erikülgsednurkterased140">#REF!</definedName>
    <definedName name="erikülgsednurkterased70">#REF!</definedName>
    <definedName name="Etapp">#REF!</definedName>
    <definedName name="fi">#REF!</definedName>
    <definedName name="fiboseinad">#REF!</definedName>
    <definedName name="haldur">#REF!</definedName>
    <definedName name="HEA">#REF!</definedName>
    <definedName name="HEB">#REF!</definedName>
    <definedName name="hind">#REF!</definedName>
    <definedName name="hinnang_asukoha_analüüs">#REF!</definedName>
    <definedName name="hüvitamine">#REF!</definedName>
    <definedName name="IPE">#REF!</definedName>
    <definedName name="Jum_osa">#REF!</definedName>
    <definedName name="karkass">#REF!</definedName>
    <definedName name="karkassilisa">#REF!</definedName>
    <definedName name="katus">#REF!</definedName>
    <definedName name="kehtiv_IRR">#REF!</definedName>
    <definedName name="kestvus">#REF!</definedName>
    <definedName name="kestvus2">#REF!</definedName>
    <definedName name="Kinnistu">#REF!</definedName>
    <definedName name="Kinnistud">#REF!</definedName>
    <definedName name="kipsilisa">#REF!</definedName>
    <definedName name="kipsvaheseinad">#REF!</definedName>
    <definedName name="kogu_eelarve_ületamine">#REF!</definedName>
    <definedName name="kood">#REF!</definedName>
    <definedName name="kor_1">OFFSET(#REF!,0,#REF!,1,#REF!)</definedName>
    <definedName name="kor_2">OFFSET(#REF!,0,#REF!,1,#REF!)</definedName>
    <definedName name="kor_3">OFFSET(#REF!,0,#REF!,1,#REF!)</definedName>
    <definedName name="kor_4">OFFSET(#REF!,0,#REF!,1,#REF!)</definedName>
    <definedName name="kor_5">OFFSET(#REF!,0,#REF!,1,#REF!)</definedName>
    <definedName name="kor_6">OFFSET(#REF!,0,#REF!,1,#REF!)</definedName>
    <definedName name="Kuupäev">#REF!</definedName>
    <definedName name="liik">#REF!</definedName>
    <definedName name="LISA">#REF!</definedName>
    <definedName name="lisakatuslagi">#REF!</definedName>
    <definedName name="ltasu">#REF!</definedName>
    <definedName name="Maksumus">#REF!</definedName>
    <definedName name="maksuvaba">#REF!</definedName>
    <definedName name="max.parkimiskoha_maksumus">#REF!</definedName>
    <definedName name="minist">#REF!</definedName>
    <definedName name="mullatööd">#REF!</definedName>
    <definedName name="nelikanttoru">#REF!</definedName>
    <definedName name="nelikanttoru150">#REF!</definedName>
    <definedName name="nelikanttoru30">#REF!</definedName>
    <definedName name="netopind">#REF!</definedName>
    <definedName name="Number">#REF!</definedName>
    <definedName name="objekt">#REF!</definedName>
    <definedName name="objekt_ruumide_sobivus">#REF!</definedName>
    <definedName name="objekti_aadress">#REF!</definedName>
    <definedName name="pakkujad_kogemus">#REF!</definedName>
    <definedName name="paneelsein">#REF!</definedName>
    <definedName name="paneelsein3">#REF!</definedName>
    <definedName name="pealkirjad">#REF!</definedName>
    <definedName name="pealkirjad_kogemus">#REF!</definedName>
    <definedName name="pealkirjad_ruumide_sobivus">#REF!</definedName>
    <definedName name="Periood">#REF!</definedName>
    <definedName name="piirkond">#REF!</definedName>
    <definedName name="plekkkatus">#REF!</definedName>
    <definedName name="plekksein">#REF!</definedName>
    <definedName name="pr_list">OFFSET(#REF!,0,0,#REF!-4,1)</definedName>
    <definedName name="pr_reg">OFFSET(#REF!,0,0,#REF!+1,1)</definedName>
    <definedName name="pro_1">OFFSET(#REF!,2,0,1,#REF!)</definedName>
    <definedName name="pro_2">OFFSET(#REF!,31,0,1,#REF!)</definedName>
    <definedName name="pro_3">OFFSET(#REF!,61,0,1,#REF!)</definedName>
    <definedName name="pro_4">OFFSET(#REF!,89,0,1,#REF!)</definedName>
    <definedName name="prognoos_ilma_meeskonna_ja_yldkuludeta">#REF!</definedName>
    <definedName name="prognoos_ilma_yldkuludeta">#REF!</definedName>
    <definedName name="prognoos_ilma_yldkuludeta_kokku_rahavoos">#REF!</definedName>
    <definedName name="prognoos_kokku">#REF!</definedName>
    <definedName name="prognoos_kokku_koos_sissevool">#REF!</definedName>
    <definedName name="prognoosi_muutmise_aeg">#REF!</definedName>
    <definedName name="prognoosi_periood">#REF!</definedName>
    <definedName name="projekti_nimi">#REF!</definedName>
    <definedName name="projekti_nr">#REF!</definedName>
    <definedName name="protsent">#REF!</definedName>
    <definedName name="punktid_asukohahinnang">#REF!</definedName>
    <definedName name="põrand">#REF!</definedName>
    <definedName name="Rahastusallikad">#REF!</definedName>
    <definedName name="Reserv">#REF!</definedName>
    <definedName name="ryytelkond">#REF!</definedName>
    <definedName name="sdfds">#REF!</definedName>
    <definedName name="seinad">#REF!</definedName>
    <definedName name="seintelisa">#REF!</definedName>
    <definedName name="siseviimistlus">#REF!</definedName>
    <definedName name="sissevool">#REF!</definedName>
    <definedName name="sisu">#REF!</definedName>
    <definedName name="SOTS">#REF!</definedName>
    <definedName name="suletud_netopind">#REF!</definedName>
    <definedName name="suurim_eelarverea_yletamine">#REF!</definedName>
    <definedName name="Tabel">#REF!</definedName>
    <definedName name="tala">#REF!</definedName>
    <definedName name="TASU">#REF!</definedName>
    <definedName name="teg">OFFSET(#REF!,0,#REF!,1,#REF!)</definedName>
    <definedName name="teg_1">OFFSET(#REF!,0,0,1,#REF!)</definedName>
    <definedName name="teg_2">OFFSET(#REF!,29,0,1,#REF!)</definedName>
    <definedName name="teg_3">OFFSET(#REF!,59,0,1,#REF!)</definedName>
    <definedName name="teg_4">OFFSET(#REF!,87,0,1,#REF!)</definedName>
    <definedName name="Tehnoloog">#REF!</definedName>
    <definedName name="Tellija">#REF!</definedName>
    <definedName name="tellisseinad">#REF!</definedName>
    <definedName name="terastalad">#REF!</definedName>
    <definedName name="Toode">#REF!</definedName>
    <definedName name="TRANS">#REF!</definedName>
    <definedName name="Uus">#REF!</definedName>
    <definedName name="v">#REF!</definedName>
    <definedName name="vahelagi">#REF!</definedName>
    <definedName name="Veel">#REF!</definedName>
    <definedName name="vundamendilisa">#REF!</definedName>
    <definedName name="vundament">#REF!</definedName>
    <definedName name="vundamentlisa">#REF!</definedName>
    <definedName name="võrdkülgsednurkterased">#REF!</definedName>
    <definedName name="võrdkülgsednurkterased5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9" i="1" l="1"/>
  <c r="I39" i="1"/>
  <c r="J35" i="1"/>
  <c r="J37" i="1" s="1"/>
  <c r="I35" i="1"/>
  <c r="I34" i="1"/>
  <c r="I32" i="1"/>
  <c r="I31" i="1"/>
  <c r="I30" i="1"/>
  <c r="I29" i="1"/>
  <c r="I28" i="1"/>
  <c r="I26" i="1"/>
  <c r="I25" i="1"/>
  <c r="J22" i="1"/>
  <c r="I21" i="1"/>
  <c r="I20" i="1"/>
  <c r="I19" i="1"/>
  <c r="I18" i="1"/>
  <c r="I22" i="1" s="1"/>
  <c r="I17" i="1"/>
  <c r="I16" i="1"/>
  <c r="I15" i="1"/>
  <c r="I14" i="1"/>
  <c r="K34" i="1"/>
  <c r="L35" i="1"/>
  <c r="H35" i="1"/>
  <c r="F35" i="1"/>
  <c r="K32" i="1"/>
  <c r="K31" i="1"/>
  <c r="K30" i="1"/>
  <c r="K29" i="1"/>
  <c r="K28" i="1"/>
  <c r="K26" i="1"/>
  <c r="K25" i="1"/>
  <c r="L22" i="1"/>
  <c r="K21" i="1"/>
  <c r="K20" i="1"/>
  <c r="K19" i="1"/>
  <c r="K18" i="1"/>
  <c r="K17" i="1"/>
  <c r="K16" i="1"/>
  <c r="K15" i="1"/>
  <c r="K14" i="1"/>
  <c r="G32" i="1"/>
  <c r="G31" i="1"/>
  <c r="G30" i="1"/>
  <c r="G29" i="1"/>
  <c r="G28" i="1"/>
  <c r="G26" i="1"/>
  <c r="G25" i="1"/>
  <c r="H22" i="1"/>
  <c r="G21" i="1"/>
  <c r="G20" i="1"/>
  <c r="G19" i="1"/>
  <c r="G18" i="1"/>
  <c r="G17" i="1"/>
  <c r="G16" i="1"/>
  <c r="G15" i="1"/>
  <c r="G14" i="1"/>
  <c r="E32" i="1"/>
  <c r="E29" i="1"/>
  <c r="E30" i="1"/>
  <c r="E31" i="1"/>
  <c r="E28" i="1"/>
  <c r="E26" i="1"/>
  <c r="E25" i="1"/>
  <c r="E15" i="1"/>
  <c r="E16" i="1"/>
  <c r="E18" i="1"/>
  <c r="E19" i="1"/>
  <c r="E20" i="1"/>
  <c r="E21" i="1"/>
  <c r="E14" i="1"/>
  <c r="I37" i="1" l="1"/>
  <c r="I40" i="1" s="1"/>
  <c r="J41" i="1"/>
  <c r="J40" i="1"/>
  <c r="J42" i="1" s="1"/>
  <c r="E35" i="1"/>
  <c r="G35" i="1"/>
  <c r="K35" i="1"/>
  <c r="G22" i="1"/>
  <c r="K22" i="1"/>
  <c r="L37" i="1"/>
  <c r="L39" i="1" s="1"/>
  <c r="H37" i="1"/>
  <c r="H39" i="1" s="1"/>
  <c r="O8" i="4"/>
  <c r="O9" i="4" s="1"/>
  <c r="N14" i="3"/>
  <c r="L14" i="3"/>
  <c r="L15" i="3" s="1"/>
  <c r="L16" i="3" s="1"/>
  <c r="L17" i="3" s="1"/>
  <c r="L18" i="3" s="1"/>
  <c r="L19" i="3" s="1"/>
  <c r="L20" i="3" s="1"/>
  <c r="L21" i="3" s="1"/>
  <c r="L22" i="3" s="1"/>
  <c r="L23" i="3" s="1"/>
  <c r="L24" i="3" s="1"/>
  <c r="L25" i="3" s="1"/>
  <c r="L26" i="3" s="1"/>
  <c r="L27" i="3" s="1"/>
  <c r="L28" i="3" s="1"/>
  <c r="L29" i="3" s="1"/>
  <c r="L30" i="3" s="1"/>
  <c r="L31" i="3" s="1"/>
  <c r="L32" i="3" s="1"/>
  <c r="L33" i="3" s="1"/>
  <c r="L34" i="3" s="1"/>
  <c r="L35" i="3" s="1"/>
  <c r="L36" i="3" s="1"/>
  <c r="L37" i="3" s="1"/>
  <c r="L38" i="3" s="1"/>
  <c r="L39" i="3" s="1"/>
  <c r="L40" i="3" s="1"/>
  <c r="L41" i="3" s="1"/>
  <c r="L42" i="3" s="1"/>
  <c r="L43" i="3" s="1"/>
  <c r="L44" i="3" s="1"/>
  <c r="L45" i="3" s="1"/>
  <c r="L46" i="3" s="1"/>
  <c r="L47" i="3" s="1"/>
  <c r="L48" i="3" s="1"/>
  <c r="L49" i="3" s="1"/>
  <c r="L50" i="3" s="1"/>
  <c r="L51" i="3" s="1"/>
  <c r="L52" i="3" s="1"/>
  <c r="L53" i="3" s="1"/>
  <c r="L54" i="3" s="1"/>
  <c r="L55" i="3" s="1"/>
  <c r="L56" i="3" s="1"/>
  <c r="L57" i="3" s="1"/>
  <c r="L58" i="3" s="1"/>
  <c r="L59" i="3" s="1"/>
  <c r="L60" i="3" s="1"/>
  <c r="L61" i="3" s="1"/>
  <c r="L62" i="3" s="1"/>
  <c r="L63" i="3" s="1"/>
  <c r="L64" i="3" s="1"/>
  <c r="L65" i="3" s="1"/>
  <c r="L66" i="3" s="1"/>
  <c r="L67" i="3" s="1"/>
  <c r="L68" i="3" s="1"/>
  <c r="L69" i="3" s="1"/>
  <c r="L70" i="3" s="1"/>
  <c r="L71" i="3" s="1"/>
  <c r="L72" i="3" s="1"/>
  <c r="L73" i="3" s="1"/>
  <c r="L74" i="3" s="1"/>
  <c r="L75" i="3" s="1"/>
  <c r="L76" i="3" s="1"/>
  <c r="L77" i="3" s="1"/>
  <c r="L78" i="3" s="1"/>
  <c r="L79" i="3" s="1"/>
  <c r="L80" i="3" s="1"/>
  <c r="L81" i="3" s="1"/>
  <c r="L82" i="3" s="1"/>
  <c r="L83" i="3" s="1"/>
  <c r="L84" i="3" s="1"/>
  <c r="L85" i="3" s="1"/>
  <c r="L86" i="3" s="1"/>
  <c r="L87" i="3" s="1"/>
  <c r="L88" i="3" s="1"/>
  <c r="L89" i="3" s="1"/>
  <c r="L90" i="3" s="1"/>
  <c r="L91" i="3" s="1"/>
  <c r="L92" i="3" s="1"/>
  <c r="L93" i="3" s="1"/>
  <c r="L94" i="3" s="1"/>
  <c r="L95" i="3" s="1"/>
  <c r="L96" i="3" s="1"/>
  <c r="L97" i="3" s="1"/>
  <c r="L98" i="3" s="1"/>
  <c r="L99" i="3" s="1"/>
  <c r="L100" i="3" s="1"/>
  <c r="L101" i="3" s="1"/>
  <c r="L102" i="3" s="1"/>
  <c r="L103" i="3" s="1"/>
  <c r="L104" i="3" s="1"/>
  <c r="L105" i="3" s="1"/>
  <c r="L106" i="3" s="1"/>
  <c r="L107" i="3" s="1"/>
  <c r="L108" i="3" s="1"/>
  <c r="L109" i="3" s="1"/>
  <c r="L110" i="3" s="1"/>
  <c r="L111" i="3" s="1"/>
  <c r="L112" i="3" s="1"/>
  <c r="L113" i="3" s="1"/>
  <c r="L114" i="3" s="1"/>
  <c r="L115" i="3" s="1"/>
  <c r="L116" i="3" s="1"/>
  <c r="L117" i="3" s="1"/>
  <c r="L118" i="3" s="1"/>
  <c r="L119" i="3" s="1"/>
  <c r="L120" i="3" s="1"/>
  <c r="L121" i="3" s="1"/>
  <c r="L122" i="3" s="1"/>
  <c r="L123" i="3" s="1"/>
  <c r="L124" i="3" s="1"/>
  <c r="L125" i="3" s="1"/>
  <c r="L126" i="3" s="1"/>
  <c r="L127" i="3" s="1"/>
  <c r="L128" i="3" s="1"/>
  <c r="L129" i="3" s="1"/>
  <c r="L130" i="3" s="1"/>
  <c r="L131" i="3" s="1"/>
  <c r="L132" i="3" s="1"/>
  <c r="L133" i="3" s="1"/>
  <c r="L134" i="3" s="1"/>
  <c r="D8" i="3"/>
  <c r="D9" i="3" s="1"/>
  <c r="A17" i="2"/>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 r="A122" i="2" s="1"/>
  <c r="A123" i="2" s="1"/>
  <c r="A124" i="2" s="1"/>
  <c r="A125" i="2" s="1"/>
  <c r="A126" i="2" s="1"/>
  <c r="A127" i="2" s="1"/>
  <c r="A128" i="2" s="1"/>
  <c r="A129" i="2" s="1"/>
  <c r="A130" i="2" s="1"/>
  <c r="A131" i="2" s="1"/>
  <c r="A132" i="2" s="1"/>
  <c r="A133" i="2" s="1"/>
  <c r="A134" i="2" s="1"/>
  <c r="A135" i="2" s="1"/>
  <c r="A136" i="2" s="1"/>
  <c r="A137" i="2" s="1"/>
  <c r="A138" i="2" s="1"/>
  <c r="A139" i="2" s="1"/>
  <c r="A140" i="2" s="1"/>
  <c r="A141" i="2" s="1"/>
  <c r="A142" i="2" s="1"/>
  <c r="A143" i="2" s="1"/>
  <c r="A144" i="2" s="1"/>
  <c r="A145" i="2" s="1"/>
  <c r="A146" i="2" s="1"/>
  <c r="A147" i="2" s="1"/>
  <c r="A148" i="2" s="1"/>
  <c r="A149" i="2" s="1"/>
  <c r="A150" i="2" s="1"/>
  <c r="A151" i="2" s="1"/>
  <c r="A152" i="2" s="1"/>
  <c r="A153" i="2" s="1"/>
  <c r="A154" i="2" s="1"/>
  <c r="A155" i="2" s="1"/>
  <c r="A156" i="2" s="1"/>
  <c r="A157" i="2" s="1"/>
  <c r="A158" i="2" s="1"/>
  <c r="A159" i="2" s="1"/>
  <c r="A160" i="2" s="1"/>
  <c r="A161" i="2" s="1"/>
  <c r="A162" i="2" s="1"/>
  <c r="A163" i="2" s="1"/>
  <c r="A164" i="2" s="1"/>
  <c r="A165" i="2" s="1"/>
  <c r="A166" i="2" s="1"/>
  <c r="A167" i="2" s="1"/>
  <c r="A168" i="2" s="1"/>
  <c r="A169" i="2" s="1"/>
  <c r="A170" i="2" s="1"/>
  <c r="A171" i="2" s="1"/>
  <c r="A172" i="2" s="1"/>
  <c r="A173" i="2" s="1"/>
  <c r="A174" i="2" s="1"/>
  <c r="A175" i="2" s="1"/>
  <c r="A176" i="2" s="1"/>
  <c r="A177" i="2" s="1"/>
  <c r="A178" i="2" s="1"/>
  <c r="A179" i="2" s="1"/>
  <c r="A180" i="2" s="1"/>
  <c r="A181" i="2" s="1"/>
  <c r="A182" i="2" s="1"/>
  <c r="A183" i="2" s="1"/>
  <c r="A184" i="2" s="1"/>
  <c r="A185" i="2" s="1"/>
  <c r="A186" i="2" s="1"/>
  <c r="A187" i="2" s="1"/>
  <c r="A188" i="2" s="1"/>
  <c r="A189" i="2" s="1"/>
  <c r="A190" i="2" s="1"/>
  <c r="A191" i="2" s="1"/>
  <c r="A192" i="2" s="1"/>
  <c r="A193" i="2" s="1"/>
  <c r="A194" i="2" s="1"/>
  <c r="A195" i="2" s="1"/>
  <c r="A196" i="2" s="1"/>
  <c r="A197" i="2" s="1"/>
  <c r="A198" i="2" s="1"/>
  <c r="A199" i="2" s="1"/>
  <c r="A200" i="2" s="1"/>
  <c r="A201" i="2" s="1"/>
  <c r="A202" i="2" s="1"/>
  <c r="A203" i="2" s="1"/>
  <c r="A204" i="2" s="1"/>
  <c r="A205" i="2" s="1"/>
  <c r="A206" i="2" s="1"/>
  <c r="A207" i="2" s="1"/>
  <c r="A208" i="2" s="1"/>
  <c r="A209" i="2" s="1"/>
  <c r="A210" i="2" s="1"/>
  <c r="A211" i="2" s="1"/>
  <c r="A212" i="2" s="1"/>
  <c r="A213" i="2" s="1"/>
  <c r="A214" i="2" s="1"/>
  <c r="A215" i="2" s="1"/>
  <c r="A216" i="2" s="1"/>
  <c r="A217" i="2" s="1"/>
  <c r="A218" i="2" s="1"/>
  <c r="A219" i="2" s="1"/>
  <c r="A220" i="2" s="1"/>
  <c r="A221" i="2" s="1"/>
  <c r="A222" i="2" s="1"/>
  <c r="A223" i="2" s="1"/>
  <c r="A224" i="2" s="1"/>
  <c r="A225" i="2" s="1"/>
  <c r="A226" i="2" s="1"/>
  <c r="A227" i="2" s="1"/>
  <c r="A228" i="2" s="1"/>
  <c r="A229" i="2" s="1"/>
  <c r="A230" i="2" s="1"/>
  <c r="A231" i="2" s="1"/>
  <c r="A232" i="2" s="1"/>
  <c r="A233" i="2" s="1"/>
  <c r="A234" i="2" s="1"/>
  <c r="A235" i="2" s="1"/>
  <c r="A236" i="2" s="1"/>
  <c r="A237" i="2" s="1"/>
  <c r="A238" i="2" s="1"/>
  <c r="A239" i="2" s="1"/>
  <c r="A240" i="2" s="1"/>
  <c r="A241" i="2" s="1"/>
  <c r="A242" i="2" s="1"/>
  <c r="A243" i="2" s="1"/>
  <c r="A244" i="2" s="1"/>
  <c r="A245" i="2" s="1"/>
  <c r="A246" i="2" s="1"/>
  <c r="A247" i="2" s="1"/>
  <c r="A248" i="2" s="1"/>
  <c r="A249" i="2" s="1"/>
  <c r="A250" i="2" s="1"/>
  <c r="A251" i="2" s="1"/>
  <c r="A252" i="2" s="1"/>
  <c r="A253" i="2" s="1"/>
  <c r="A254" i="2" s="1"/>
  <c r="A255" i="2" s="1"/>
  <c r="A256" i="2" s="1"/>
  <c r="M8" i="2"/>
  <c r="M7" i="2"/>
  <c r="D8" i="2"/>
  <c r="D9" i="2" s="1"/>
  <c r="M5" i="2"/>
  <c r="M4" i="2"/>
  <c r="E10" i="2" s="1"/>
  <c r="E11" i="2" s="1"/>
  <c r="C17" i="2" s="1"/>
  <c r="G37" i="1" l="1"/>
  <c r="G39" i="1" s="1"/>
  <c r="L41" i="1"/>
  <c r="H41" i="1"/>
  <c r="K37" i="1"/>
  <c r="K39" i="1" s="1"/>
  <c r="D14" i="4"/>
  <c r="O15" i="4"/>
  <c r="D102" i="4"/>
  <c r="D84" i="4"/>
  <c r="E48" i="4"/>
  <c r="C14" i="4"/>
  <c r="A14" i="4"/>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D8" i="4"/>
  <c r="D9" i="4" s="1"/>
  <c r="L14" i="4"/>
  <c r="L15" i="4" s="1"/>
  <c r="L16" i="4" s="1"/>
  <c r="L17" i="4" s="1"/>
  <c r="L18" i="4" s="1"/>
  <c r="L19" i="4" s="1"/>
  <c r="L20" i="4" s="1"/>
  <c r="L21" i="4" s="1"/>
  <c r="L22" i="4" s="1"/>
  <c r="L23" i="4" s="1"/>
  <c r="L24" i="4" s="1"/>
  <c r="L25" i="4" s="1"/>
  <c r="L26" i="4" s="1"/>
  <c r="L27" i="4" s="1"/>
  <c r="L28" i="4" s="1"/>
  <c r="L29" i="4" s="1"/>
  <c r="L30" i="4" s="1"/>
  <c r="L31" i="4" s="1"/>
  <c r="L32" i="4" s="1"/>
  <c r="L33" i="4" s="1"/>
  <c r="L34" i="4" s="1"/>
  <c r="L35" i="4" s="1"/>
  <c r="L36" i="4" s="1"/>
  <c r="L37" i="4" s="1"/>
  <c r="L38" i="4" s="1"/>
  <c r="L39" i="4" s="1"/>
  <c r="L40" i="4" s="1"/>
  <c r="L41" i="4" s="1"/>
  <c r="L42" i="4" s="1"/>
  <c r="L43" i="4" s="1"/>
  <c r="L44" i="4" s="1"/>
  <c r="L45" i="4" s="1"/>
  <c r="L46" i="4" s="1"/>
  <c r="L47" i="4" s="1"/>
  <c r="L48" i="4" s="1"/>
  <c r="L49" i="4" s="1"/>
  <c r="L50" i="4" s="1"/>
  <c r="L51" i="4" s="1"/>
  <c r="L52" i="4" s="1"/>
  <c r="L53" i="4" s="1"/>
  <c r="L54" i="4" s="1"/>
  <c r="L55" i="4" s="1"/>
  <c r="L56" i="4" s="1"/>
  <c r="L57" i="4" s="1"/>
  <c r="L58" i="4" s="1"/>
  <c r="L59" i="4" s="1"/>
  <c r="L60" i="4" s="1"/>
  <c r="L61" i="4" s="1"/>
  <c r="L62" i="4" s="1"/>
  <c r="L63" i="4" s="1"/>
  <c r="L64" i="4" s="1"/>
  <c r="L65" i="4" s="1"/>
  <c r="L66" i="4" s="1"/>
  <c r="L67" i="4" s="1"/>
  <c r="L68" i="4" s="1"/>
  <c r="L69" i="4" s="1"/>
  <c r="L70" i="4" s="1"/>
  <c r="L71" i="4" s="1"/>
  <c r="L72" i="4" s="1"/>
  <c r="L73" i="4" s="1"/>
  <c r="L74" i="4" s="1"/>
  <c r="L75" i="4" s="1"/>
  <c r="L76" i="4" s="1"/>
  <c r="L77" i="4" s="1"/>
  <c r="L78" i="4" s="1"/>
  <c r="L79" i="4" s="1"/>
  <c r="L80" i="4" s="1"/>
  <c r="L81" i="4" s="1"/>
  <c r="L82" i="4" s="1"/>
  <c r="L83" i="4" s="1"/>
  <c r="L84" i="4" s="1"/>
  <c r="L85" i="4" s="1"/>
  <c r="L86" i="4" s="1"/>
  <c r="L87" i="4" s="1"/>
  <c r="L88" i="4" s="1"/>
  <c r="L89" i="4" s="1"/>
  <c r="L90" i="4" s="1"/>
  <c r="L91" i="4" s="1"/>
  <c r="L92" i="4" s="1"/>
  <c r="L93" i="4" s="1"/>
  <c r="L94" i="4" s="1"/>
  <c r="L95" i="4" s="1"/>
  <c r="L96" i="4" s="1"/>
  <c r="L97" i="4" s="1"/>
  <c r="L98" i="4" s="1"/>
  <c r="L99" i="4" s="1"/>
  <c r="L100" i="4" s="1"/>
  <c r="L101" i="4" s="1"/>
  <c r="L102" i="4" s="1"/>
  <c r="L103" i="4" s="1"/>
  <c r="L104" i="4" s="1"/>
  <c r="L105" i="4" s="1"/>
  <c r="L106" i="4" s="1"/>
  <c r="L107" i="4" s="1"/>
  <c r="L108" i="4" s="1"/>
  <c r="L109" i="4" s="1"/>
  <c r="L110" i="4" s="1"/>
  <c r="L111" i="4" s="1"/>
  <c r="L112" i="4" s="1"/>
  <c r="L113" i="4" s="1"/>
  <c r="L114" i="4" s="1"/>
  <c r="L115" i="4" s="1"/>
  <c r="L116" i="4" s="1"/>
  <c r="L117" i="4" s="1"/>
  <c r="L118" i="4" s="1"/>
  <c r="L119" i="4" s="1"/>
  <c r="L120" i="4" s="1"/>
  <c r="L121" i="4" s="1"/>
  <c r="L122" i="4" s="1"/>
  <c r="L123" i="4" s="1"/>
  <c r="L124" i="4" s="1"/>
  <c r="L125" i="4" s="1"/>
  <c r="L126" i="4" s="1"/>
  <c r="L127" i="4" s="1"/>
  <c r="L128" i="4" s="1"/>
  <c r="L129" i="4" s="1"/>
  <c r="L130" i="4" s="1"/>
  <c r="L131" i="4" s="1"/>
  <c r="L132" i="4" s="1"/>
  <c r="L133" i="4" s="1"/>
  <c r="L134" i="4" s="1"/>
  <c r="O74" i="4"/>
  <c r="O111" i="4"/>
  <c r="O39" i="4"/>
  <c r="P100" i="4"/>
  <c r="O47" i="4"/>
  <c r="O67" i="4"/>
  <c r="O38" i="4"/>
  <c r="O114" i="4"/>
  <c r="O102" i="4"/>
  <c r="O94" i="4"/>
  <c r="O92" i="4"/>
  <c r="P41" i="4"/>
  <c r="P33" i="4"/>
  <c r="P25" i="4"/>
  <c r="O91" i="4"/>
  <c r="O107" i="3"/>
  <c r="P16" i="3"/>
  <c r="P19" i="3"/>
  <c r="O53" i="3"/>
  <c r="Q53" i="3" s="1"/>
  <c r="O21" i="3"/>
  <c r="P53" i="3"/>
  <c r="O66" i="3"/>
  <c r="O19" i="3"/>
  <c r="Q19" i="3" s="1"/>
  <c r="O109" i="3"/>
  <c r="O119" i="3"/>
  <c r="P21" i="3"/>
  <c r="P46" i="3"/>
  <c r="A14" i="3"/>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P24" i="3"/>
  <c r="O16" i="3"/>
  <c r="Q16" i="3" s="1"/>
  <c r="P37" i="3"/>
  <c r="O47" i="3"/>
  <c r="P56" i="3"/>
  <c r="P69" i="3"/>
  <c r="P83" i="3"/>
  <c r="O37" i="3"/>
  <c r="O15" i="3"/>
  <c r="O18" i="3"/>
  <c r="Q18" i="3" s="1"/>
  <c r="P47" i="3"/>
  <c r="P116" i="3"/>
  <c r="P15" i="3"/>
  <c r="P18" i="3"/>
  <c r="O22" i="3"/>
  <c r="P22" i="3"/>
  <c r="O25" i="3"/>
  <c r="P43" i="3"/>
  <c r="P25" i="3"/>
  <c r="O28" i="3"/>
  <c r="P39" i="3"/>
  <c r="P49" i="3"/>
  <c r="P122" i="3"/>
  <c r="O17" i="3"/>
  <c r="P28" i="3"/>
  <c r="O31" i="3"/>
  <c r="O36" i="3"/>
  <c r="O50" i="3"/>
  <c r="O8" i="3"/>
  <c r="O9" i="3" s="1"/>
  <c r="P17" i="3"/>
  <c r="P31" i="3"/>
  <c r="P50" i="3"/>
  <c r="O61" i="3"/>
  <c r="O125" i="3"/>
  <c r="O34" i="3"/>
  <c r="Q34" i="3" s="1"/>
  <c r="O40" i="3"/>
  <c r="O14" i="3"/>
  <c r="P14" i="3"/>
  <c r="R14" i="3" s="1"/>
  <c r="N15" i="3" s="1"/>
  <c r="P34" i="3"/>
  <c r="P40" i="3"/>
  <c r="O44" i="3"/>
  <c r="Q44" i="3" s="1"/>
  <c r="P76" i="3"/>
  <c r="O35" i="3"/>
  <c r="O38" i="3"/>
  <c r="Q38" i="3" s="1"/>
  <c r="O41" i="3"/>
  <c r="Q41" i="3" s="1"/>
  <c r="P44" i="3"/>
  <c r="P61" i="3"/>
  <c r="P66" i="3"/>
  <c r="O71" i="3"/>
  <c r="O78" i="3"/>
  <c r="O85" i="3"/>
  <c r="O87" i="3"/>
  <c r="P107" i="3"/>
  <c r="Q107" i="3" s="1"/>
  <c r="P134" i="3"/>
  <c r="O134" i="3"/>
  <c r="O130" i="3"/>
  <c r="Q130" i="3" s="1"/>
  <c r="O126" i="3"/>
  <c r="O122" i="3"/>
  <c r="O118" i="3"/>
  <c r="O114" i="3"/>
  <c r="O110" i="3"/>
  <c r="O106" i="3"/>
  <c r="O102" i="3"/>
  <c r="P131" i="3"/>
  <c r="P127" i="3"/>
  <c r="P123" i="3"/>
  <c r="P119" i="3"/>
  <c r="P115" i="3"/>
  <c r="P111" i="3"/>
  <c r="P132" i="3"/>
  <c r="P128" i="3"/>
  <c r="O132" i="3"/>
  <c r="O128" i="3"/>
  <c r="Q128" i="3" s="1"/>
  <c r="O124" i="3"/>
  <c r="O120" i="3"/>
  <c r="O116" i="3"/>
  <c r="Q116" i="3" s="1"/>
  <c r="O112" i="3"/>
  <c r="Q112" i="3" s="1"/>
  <c r="O108" i="3"/>
  <c r="Q108" i="3" s="1"/>
  <c r="O104" i="3"/>
  <c r="O100" i="3"/>
  <c r="O96" i="3"/>
  <c r="O92" i="3"/>
  <c r="O88" i="3"/>
  <c r="O84" i="3"/>
  <c r="O80" i="3"/>
  <c r="O76" i="3"/>
  <c r="Q76" i="3" s="1"/>
  <c r="P133" i="3"/>
  <c r="P129" i="3"/>
  <c r="P125" i="3"/>
  <c r="P121" i="3"/>
  <c r="P117" i="3"/>
  <c r="P113" i="3"/>
  <c r="P109" i="3"/>
  <c r="P105" i="3"/>
  <c r="P101" i="3"/>
  <c r="P97" i="3"/>
  <c r="P93" i="3"/>
  <c r="P89" i="3"/>
  <c r="O32" i="3"/>
  <c r="P35" i="3"/>
  <c r="P38" i="3"/>
  <c r="P41" i="3"/>
  <c r="O58" i="3"/>
  <c r="P71" i="3"/>
  <c r="P78" i="3"/>
  <c r="P85" i="3"/>
  <c r="P87" i="3"/>
  <c r="O91" i="3"/>
  <c r="O103" i="3"/>
  <c r="Q103" i="3" s="1"/>
  <c r="O105" i="3"/>
  <c r="Q105" i="3" s="1"/>
  <c r="P114" i="3"/>
  <c r="O129" i="3"/>
  <c r="O20" i="3"/>
  <c r="O23" i="3"/>
  <c r="O26" i="3"/>
  <c r="O29" i="3"/>
  <c r="P32" i="3"/>
  <c r="O55" i="3"/>
  <c r="P58" i="3"/>
  <c r="O63" i="3"/>
  <c r="O89" i="3"/>
  <c r="P91" i="3"/>
  <c r="O95" i="3"/>
  <c r="Q95" i="3" s="1"/>
  <c r="P103" i="3"/>
  <c r="P20" i="3"/>
  <c r="P23" i="3"/>
  <c r="P26" i="3"/>
  <c r="P29" i="3"/>
  <c r="O52" i="3"/>
  <c r="P55" i="3"/>
  <c r="P63" i="3"/>
  <c r="O68" i="3"/>
  <c r="P80" i="3"/>
  <c r="O93" i="3"/>
  <c r="P95" i="3"/>
  <c r="O99" i="3"/>
  <c r="O101" i="3"/>
  <c r="P126" i="3"/>
  <c r="O43" i="3"/>
  <c r="Q43" i="3" s="1"/>
  <c r="O46" i="3"/>
  <c r="Q46" i="3" s="1"/>
  <c r="O49" i="3"/>
  <c r="Q49" i="3" s="1"/>
  <c r="P52" i="3"/>
  <c r="P68" i="3"/>
  <c r="O73" i="3"/>
  <c r="Q73" i="3" s="1"/>
  <c r="O82" i="3"/>
  <c r="Q82" i="3" s="1"/>
  <c r="O97" i="3"/>
  <c r="P99" i="3"/>
  <c r="P112" i="3"/>
  <c r="P130" i="3"/>
  <c r="O60" i="3"/>
  <c r="P73" i="3"/>
  <c r="O75" i="3"/>
  <c r="P82" i="3"/>
  <c r="O117" i="3"/>
  <c r="Q117" i="3" s="1"/>
  <c r="P120" i="3"/>
  <c r="O123" i="3"/>
  <c r="Q123" i="3" s="1"/>
  <c r="P60" i="3"/>
  <c r="O65" i="3"/>
  <c r="O70" i="3"/>
  <c r="P75" i="3"/>
  <c r="P110" i="3"/>
  <c r="P65" i="3"/>
  <c r="P70" i="3"/>
  <c r="P84" i="3"/>
  <c r="P108" i="3"/>
  <c r="O51" i="3"/>
  <c r="O54" i="3"/>
  <c r="O57" i="3"/>
  <c r="O62" i="3"/>
  <c r="O77" i="3"/>
  <c r="Q77" i="3" s="1"/>
  <c r="O86" i="3"/>
  <c r="P106" i="3"/>
  <c r="O115" i="3"/>
  <c r="Q115" i="3" s="1"/>
  <c r="O127" i="3"/>
  <c r="Q127" i="3" s="1"/>
  <c r="O131" i="3"/>
  <c r="O48" i="3"/>
  <c r="P51" i="3"/>
  <c r="P54" i="3"/>
  <c r="P57" i="3"/>
  <c r="P62" i="3"/>
  <c r="O67" i="3"/>
  <c r="P77" i="3"/>
  <c r="O79" i="3"/>
  <c r="P86" i="3"/>
  <c r="P88" i="3"/>
  <c r="O90" i="3"/>
  <c r="P104" i="3"/>
  <c r="O39" i="3"/>
  <c r="Q39" i="3" s="1"/>
  <c r="O42" i="3"/>
  <c r="Q42" i="3" s="1"/>
  <c r="O45" i="3"/>
  <c r="P48" i="3"/>
  <c r="P67" i="3"/>
  <c r="O72" i="3"/>
  <c r="P79" i="3"/>
  <c r="P90" i="3"/>
  <c r="P92" i="3"/>
  <c r="O94" i="3"/>
  <c r="P102" i="3"/>
  <c r="P118" i="3"/>
  <c r="O121" i="3"/>
  <c r="Q121" i="3" s="1"/>
  <c r="P124" i="3"/>
  <c r="P42" i="3"/>
  <c r="P45" i="3"/>
  <c r="O59" i="3"/>
  <c r="P72" i="3"/>
  <c r="P94" i="3"/>
  <c r="P96" i="3"/>
  <c r="O98" i="3"/>
  <c r="Q98" i="3" s="1"/>
  <c r="P100" i="3"/>
  <c r="O113" i="3"/>
  <c r="P59" i="3"/>
  <c r="O64" i="3"/>
  <c r="O74" i="3"/>
  <c r="O81" i="3"/>
  <c r="P98" i="3"/>
  <c r="O27" i="3"/>
  <c r="O30" i="3"/>
  <c r="O33" i="3"/>
  <c r="P36" i="3"/>
  <c r="O24" i="3"/>
  <c r="Q24" i="3" s="1"/>
  <c r="P27" i="3"/>
  <c r="P30" i="3"/>
  <c r="P33" i="3"/>
  <c r="O56" i="3"/>
  <c r="Q56" i="3" s="1"/>
  <c r="P64" i="3"/>
  <c r="O69" i="3"/>
  <c r="Q69" i="3" s="1"/>
  <c r="P74" i="3"/>
  <c r="P81" i="3"/>
  <c r="O83" i="3"/>
  <c r="Q83" i="3" s="1"/>
  <c r="O111" i="3"/>
  <c r="Q111" i="3" s="1"/>
  <c r="O133" i="3"/>
  <c r="Q133" i="3" s="1"/>
  <c r="E12" i="2"/>
  <c r="D240" i="2" s="1"/>
  <c r="D139" i="2"/>
  <c r="D43" i="2"/>
  <c r="E61" i="2"/>
  <c r="D189" i="2"/>
  <c r="E79" i="2"/>
  <c r="D62" i="2"/>
  <c r="D111" i="2"/>
  <c r="F111" i="2" s="1"/>
  <c r="D143" i="2"/>
  <c r="D61" i="2"/>
  <c r="F61" i="2" s="1"/>
  <c r="E111" i="2"/>
  <c r="D47" i="2"/>
  <c r="F47" i="2" s="1"/>
  <c r="D107" i="2"/>
  <c r="E27" i="2"/>
  <c r="D28" i="2"/>
  <c r="E47" i="2"/>
  <c r="D86" i="2"/>
  <c r="D30" i="2"/>
  <c r="E31" i="2"/>
  <c r="D118" i="2"/>
  <c r="D33" i="2"/>
  <c r="E69" i="2"/>
  <c r="D93" i="2"/>
  <c r="D157" i="2"/>
  <c r="E93" i="2"/>
  <c r="D125" i="2"/>
  <c r="D224" i="2"/>
  <c r="D54" i="2"/>
  <c r="E55" i="2"/>
  <c r="D75" i="2"/>
  <c r="D171" i="2"/>
  <c r="E19" i="2"/>
  <c r="D20" i="2"/>
  <c r="E133" i="2"/>
  <c r="D175" i="2"/>
  <c r="E251" i="2"/>
  <c r="E243" i="2"/>
  <c r="E235" i="2"/>
  <c r="E227" i="2"/>
  <c r="E219" i="2"/>
  <c r="E211" i="2"/>
  <c r="E203" i="2"/>
  <c r="E195" i="2"/>
  <c r="E187" i="2"/>
  <c r="E179" i="2"/>
  <c r="E171" i="2"/>
  <c r="E163" i="2"/>
  <c r="E155" i="2"/>
  <c r="E147" i="2"/>
  <c r="E139" i="2"/>
  <c r="E131" i="2"/>
  <c r="E123" i="2"/>
  <c r="E115" i="2"/>
  <c r="E107" i="2"/>
  <c r="E99" i="2"/>
  <c r="E91" i="2"/>
  <c r="E83" i="2"/>
  <c r="E75" i="2"/>
  <c r="E67" i="2"/>
  <c r="E59" i="2"/>
  <c r="E51" i="2"/>
  <c r="E43" i="2"/>
  <c r="E256" i="2"/>
  <c r="E248" i="2"/>
  <c r="E240" i="2"/>
  <c r="E232" i="2"/>
  <c r="E224" i="2"/>
  <c r="E216" i="2"/>
  <c r="E208" i="2"/>
  <c r="D256" i="2"/>
  <c r="E253" i="2"/>
  <c r="E245" i="2"/>
  <c r="E237" i="2"/>
  <c r="E229" i="2"/>
  <c r="E221" i="2"/>
  <c r="E213" i="2"/>
  <c r="E250" i="2"/>
  <c r="E242" i="2"/>
  <c r="E234" i="2"/>
  <c r="E226" i="2"/>
  <c r="E218" i="2"/>
  <c r="D250" i="2"/>
  <c r="E255" i="2"/>
  <c r="E247" i="2"/>
  <c r="E239" i="2"/>
  <c r="E231" i="2"/>
  <c r="E223" i="2"/>
  <c r="E215" i="2"/>
  <c r="E207" i="2"/>
  <c r="E199" i="2"/>
  <c r="E191" i="2"/>
  <c r="D255" i="2"/>
  <c r="D247" i="2"/>
  <c r="E252" i="2"/>
  <c r="E244" i="2"/>
  <c r="E236" i="2"/>
  <c r="E228" i="2"/>
  <c r="E220" i="2"/>
  <c r="E212" i="2"/>
  <c r="E204" i="2"/>
  <c r="E196" i="2"/>
  <c r="E188" i="2"/>
  <c r="E180" i="2"/>
  <c r="E172" i="2"/>
  <c r="E164" i="2"/>
  <c r="E156" i="2"/>
  <c r="E148" i="2"/>
  <c r="E140" i="2"/>
  <c r="E132" i="2"/>
  <c r="E124" i="2"/>
  <c r="E116" i="2"/>
  <c r="E108" i="2"/>
  <c r="E100" i="2"/>
  <c r="E92" i="2"/>
  <c r="E84" i="2"/>
  <c r="E76" i="2"/>
  <c r="E68" i="2"/>
  <c r="E60" i="2"/>
  <c r="E52" i="2"/>
  <c r="E44" i="2"/>
  <c r="E36" i="2"/>
  <c r="D252" i="2"/>
  <c r="D244" i="2"/>
  <c r="D236" i="2"/>
  <c r="F236" i="2" s="1"/>
  <c r="D228" i="2"/>
  <c r="F228" i="2" s="1"/>
  <c r="D220" i="2"/>
  <c r="D212" i="2"/>
  <c r="D204" i="2"/>
  <c r="D196" i="2"/>
  <c r="D188" i="2"/>
  <c r="D180" i="2"/>
  <c r="D172" i="2"/>
  <c r="D164" i="2"/>
  <c r="D156" i="2"/>
  <c r="F156" i="2" s="1"/>
  <c r="D148" i="2"/>
  <c r="F148" i="2" s="1"/>
  <c r="D140" i="2"/>
  <c r="F140" i="2" s="1"/>
  <c r="D132" i="2"/>
  <c r="F132" i="2" s="1"/>
  <c r="D124" i="2"/>
  <c r="D116" i="2"/>
  <c r="D108" i="2"/>
  <c r="F108" i="2" s="1"/>
  <c r="D100" i="2"/>
  <c r="F100" i="2" s="1"/>
  <c r="D92" i="2"/>
  <c r="D84" i="2"/>
  <c r="D76" i="2"/>
  <c r="D68" i="2"/>
  <c r="D60" i="2"/>
  <c r="D52" i="2"/>
  <c r="D44" i="2"/>
  <c r="D36" i="2"/>
  <c r="E249" i="2"/>
  <c r="E241" i="2"/>
  <c r="E233" i="2"/>
  <c r="E225" i="2"/>
  <c r="E217" i="2"/>
  <c r="E209" i="2"/>
  <c r="E201" i="2"/>
  <c r="E193" i="2"/>
  <c r="E185" i="2"/>
  <c r="E177" i="2"/>
  <c r="E169" i="2"/>
  <c r="E161" i="2"/>
  <c r="E153" i="2"/>
  <c r="E145" i="2"/>
  <c r="E137" i="2"/>
  <c r="E129" i="2"/>
  <c r="E121" i="2"/>
  <c r="E113" i="2"/>
  <c r="E105" i="2"/>
  <c r="E97" i="2"/>
  <c r="E89" i="2"/>
  <c r="E81" i="2"/>
  <c r="E73" i="2"/>
  <c r="E65" i="2"/>
  <c r="E57" i="2"/>
  <c r="E49" i="2"/>
  <c r="E41" i="2"/>
  <c r="E33" i="2"/>
  <c r="E254" i="2"/>
  <c r="D254" i="2"/>
  <c r="D229" i="2"/>
  <c r="F229" i="2" s="1"/>
  <c r="E200" i="2"/>
  <c r="D185" i="2"/>
  <c r="F185" i="2" s="1"/>
  <c r="E178" i="2"/>
  <c r="E160" i="2"/>
  <c r="D153" i="2"/>
  <c r="F153" i="2" s="1"/>
  <c r="E146" i="2"/>
  <c r="E128" i="2"/>
  <c r="D121" i="2"/>
  <c r="E114" i="2"/>
  <c r="E96" i="2"/>
  <c r="D89" i="2"/>
  <c r="F89" i="2" s="1"/>
  <c r="E82" i="2"/>
  <c r="E64" i="2"/>
  <c r="D57" i="2"/>
  <c r="F57" i="2" s="1"/>
  <c r="E50" i="2"/>
  <c r="D27" i="2"/>
  <c r="F27" i="2" s="1"/>
  <c r="D19" i="2"/>
  <c r="F19" i="2" s="1"/>
  <c r="E24" i="2"/>
  <c r="D24" i="2"/>
  <c r="D234" i="2"/>
  <c r="D218" i="2"/>
  <c r="F218" i="2" s="1"/>
  <c r="D213" i="2"/>
  <c r="F213" i="2" s="1"/>
  <c r="D200" i="2"/>
  <c r="E192" i="2"/>
  <c r="D178" i="2"/>
  <c r="E174" i="2"/>
  <c r="D160" i="2"/>
  <c r="D146" i="2"/>
  <c r="E142" i="2"/>
  <c r="D128" i="2"/>
  <c r="F128" i="2" s="1"/>
  <c r="D114" i="2"/>
  <c r="F114" i="2" s="1"/>
  <c r="E110" i="2"/>
  <c r="D96" i="2"/>
  <c r="F96" i="2" s="1"/>
  <c r="D82" i="2"/>
  <c r="F82" i="2" s="1"/>
  <c r="E78" i="2"/>
  <c r="D64" i="2"/>
  <c r="F64" i="2" s="1"/>
  <c r="D50" i="2"/>
  <c r="F50" i="2" s="1"/>
  <c r="E46" i="2"/>
  <c r="D253" i="2"/>
  <c r="F253" i="2" s="1"/>
  <c r="D245" i="2"/>
  <c r="F245" i="2" s="1"/>
  <c r="D239" i="2"/>
  <c r="F239" i="2" s="1"/>
  <c r="D223" i="2"/>
  <c r="F223" i="2" s="1"/>
  <c r="D208" i="2"/>
  <c r="F208" i="2" s="1"/>
  <c r="D192" i="2"/>
  <c r="E181" i="2"/>
  <c r="D174" i="2"/>
  <c r="F174" i="2" s="1"/>
  <c r="E167" i="2"/>
  <c r="E149" i="2"/>
  <c r="D142" i="2"/>
  <c r="F142" i="2" s="1"/>
  <c r="E135" i="2"/>
  <c r="E117" i="2"/>
  <c r="D110" i="2"/>
  <c r="F110" i="2" s="1"/>
  <c r="E103" i="2"/>
  <c r="E85" i="2"/>
  <c r="D78" i="2"/>
  <c r="E71" i="2"/>
  <c r="E53" i="2"/>
  <c r="D46" i="2"/>
  <c r="D233" i="2"/>
  <c r="D217" i="2"/>
  <c r="F217" i="2" s="1"/>
  <c r="D181" i="2"/>
  <c r="F181" i="2" s="1"/>
  <c r="D167" i="2"/>
  <c r="F167" i="2" s="1"/>
  <c r="D163" i="2"/>
  <c r="D149" i="2"/>
  <c r="F149" i="2" s="1"/>
  <c r="D135" i="2"/>
  <c r="D131" i="2"/>
  <c r="F131" i="2" s="1"/>
  <c r="D117" i="2"/>
  <c r="F117" i="2" s="1"/>
  <c r="D103" i="2"/>
  <c r="F103" i="2" s="1"/>
  <c r="D99" i="2"/>
  <c r="F99" i="2" s="1"/>
  <c r="D85" i="2"/>
  <c r="F85" i="2" s="1"/>
  <c r="D71" i="2"/>
  <c r="D67" i="2"/>
  <c r="F67" i="2" s="1"/>
  <c r="D53" i="2"/>
  <c r="F53" i="2" s="1"/>
  <c r="E39" i="2"/>
  <c r="E29" i="2"/>
  <c r="E21" i="2"/>
  <c r="E238" i="2"/>
  <c r="E222" i="2"/>
  <c r="E184" i="2"/>
  <c r="D177" i="2"/>
  <c r="E170" i="2"/>
  <c r="E152" i="2"/>
  <c r="D145" i="2"/>
  <c r="F145" i="2" s="1"/>
  <c r="E138" i="2"/>
  <c r="E120" i="2"/>
  <c r="D113" i="2"/>
  <c r="E106" i="2"/>
  <c r="E88" i="2"/>
  <c r="D81" i="2"/>
  <c r="F81" i="2" s="1"/>
  <c r="E74" i="2"/>
  <c r="E56" i="2"/>
  <c r="D49" i="2"/>
  <c r="E42" i="2"/>
  <c r="D39" i="2"/>
  <c r="F39" i="2" s="1"/>
  <c r="E32" i="2"/>
  <c r="D29" i="2"/>
  <c r="D21" i="2"/>
  <c r="F21" i="2" s="1"/>
  <c r="D251" i="2"/>
  <c r="F251" i="2" s="1"/>
  <c r="D238" i="2"/>
  <c r="F238" i="2" s="1"/>
  <c r="D222" i="2"/>
  <c r="F222" i="2" s="1"/>
  <c r="D203" i="2"/>
  <c r="F203" i="2" s="1"/>
  <c r="D195" i="2"/>
  <c r="F195" i="2" s="1"/>
  <c r="D184" i="2"/>
  <c r="D170" i="2"/>
  <c r="E166" i="2"/>
  <c r="D152" i="2"/>
  <c r="D138" i="2"/>
  <c r="E134" i="2"/>
  <c r="D120" i="2"/>
  <c r="D106" i="2"/>
  <c r="F106" i="2" s="1"/>
  <c r="E102" i="2"/>
  <c r="D88" i="2"/>
  <c r="F88" i="2" s="1"/>
  <c r="D74" i="2"/>
  <c r="F74" i="2" s="1"/>
  <c r="E70" i="2"/>
  <c r="D56" i="2"/>
  <c r="D42" i="2"/>
  <c r="F42" i="2" s="1"/>
  <c r="E35" i="2"/>
  <c r="D32" i="2"/>
  <c r="E26" i="2"/>
  <c r="E18" i="2"/>
  <c r="D227" i="2"/>
  <c r="F227" i="2" s="1"/>
  <c r="D199" i="2"/>
  <c r="F199" i="2" s="1"/>
  <c r="E173" i="2"/>
  <c r="D166" i="2"/>
  <c r="E159" i="2"/>
  <c r="E141" i="2"/>
  <c r="D134" i="2"/>
  <c r="F134" i="2" s="1"/>
  <c r="E127" i="2"/>
  <c r="E109" i="2"/>
  <c r="D102" i="2"/>
  <c r="F102" i="2" s="1"/>
  <c r="E95" i="2"/>
  <c r="E77" i="2"/>
  <c r="D70" i="2"/>
  <c r="F70" i="2" s="1"/>
  <c r="E63" i="2"/>
  <c r="E45" i="2"/>
  <c r="E38" i="2"/>
  <c r="D35" i="2"/>
  <c r="D26" i="2"/>
  <c r="F26" i="2" s="1"/>
  <c r="D18" i="2"/>
  <c r="D249" i="2"/>
  <c r="D243" i="2"/>
  <c r="F243" i="2" s="1"/>
  <c r="D232" i="2"/>
  <c r="F232" i="2" s="1"/>
  <c r="D216" i="2"/>
  <c r="F216" i="2" s="1"/>
  <c r="D207" i="2"/>
  <c r="F207" i="2" s="1"/>
  <c r="D191" i="2"/>
  <c r="F191" i="2" s="1"/>
  <c r="D187" i="2"/>
  <c r="F187" i="2" s="1"/>
  <c r="D173" i="2"/>
  <c r="D159" i="2"/>
  <c r="F159" i="2" s="1"/>
  <c r="D155" i="2"/>
  <c r="F155" i="2" s="1"/>
  <c r="D141" i="2"/>
  <c r="D127" i="2"/>
  <c r="D123" i="2"/>
  <c r="F123" i="2" s="1"/>
  <c r="D109" i="2"/>
  <c r="D95" i="2"/>
  <c r="D91" i="2"/>
  <c r="F91" i="2" s="1"/>
  <c r="D77" i="2"/>
  <c r="D63" i="2"/>
  <c r="F63" i="2" s="1"/>
  <c r="D59" i="2"/>
  <c r="F59" i="2" s="1"/>
  <c r="D45" i="2"/>
  <c r="F45" i="2" s="1"/>
  <c r="D38" i="2"/>
  <c r="F38" i="2" s="1"/>
  <c r="E23" i="2"/>
  <c r="D237" i="2"/>
  <c r="F237" i="2" s="1"/>
  <c r="D221" i="2"/>
  <c r="F221" i="2" s="1"/>
  <c r="D211" i="2"/>
  <c r="F211" i="2" s="1"/>
  <c r="E198" i="2"/>
  <c r="E176" i="2"/>
  <c r="D169" i="2"/>
  <c r="F169" i="2" s="1"/>
  <c r="E162" i="2"/>
  <c r="E144" i="2"/>
  <c r="D137" i="2"/>
  <c r="F137" i="2" s="1"/>
  <c r="E130" i="2"/>
  <c r="E112" i="2"/>
  <c r="D105" i="2"/>
  <c r="E98" i="2"/>
  <c r="E80" i="2"/>
  <c r="D73" i="2"/>
  <c r="F73" i="2" s="1"/>
  <c r="E66" i="2"/>
  <c r="E48" i="2"/>
  <c r="D41" i="2"/>
  <c r="F41" i="2" s="1"/>
  <c r="D23" i="2"/>
  <c r="F23" i="2" s="1"/>
  <c r="D206" i="2"/>
  <c r="F206" i="2" s="1"/>
  <c r="E151" i="2"/>
  <c r="D126" i="2"/>
  <c r="E101" i="2"/>
  <c r="D94" i="2"/>
  <c r="E87" i="2"/>
  <c r="D226" i="2"/>
  <c r="F226" i="2" s="1"/>
  <c r="E206" i="2"/>
  <c r="E202" i="2"/>
  <c r="D198" i="2"/>
  <c r="E190" i="2"/>
  <c r="D176" i="2"/>
  <c r="F176" i="2" s="1"/>
  <c r="D162" i="2"/>
  <c r="F162" i="2" s="1"/>
  <c r="E158" i="2"/>
  <c r="D144" i="2"/>
  <c r="F144" i="2" s="1"/>
  <c r="D130" i="2"/>
  <c r="E126" i="2"/>
  <c r="D112" i="2"/>
  <c r="F112" i="2" s="1"/>
  <c r="D98" i="2"/>
  <c r="E94" i="2"/>
  <c r="D80" i="2"/>
  <c r="D66" i="2"/>
  <c r="E62" i="2"/>
  <c r="D48" i="2"/>
  <c r="E28" i="2"/>
  <c r="E20" i="2"/>
  <c r="D202" i="2"/>
  <c r="F202" i="2" s="1"/>
  <c r="E194" i="2"/>
  <c r="D190" i="2"/>
  <c r="F190" i="2" s="1"/>
  <c r="E183" i="2"/>
  <c r="E165" i="2"/>
  <c r="D158" i="2"/>
  <c r="F158" i="2" s="1"/>
  <c r="E119" i="2"/>
  <c r="D242" i="2"/>
  <c r="F242" i="2" s="1"/>
  <c r="D231" i="2"/>
  <c r="F231" i="2" s="1"/>
  <c r="D248" i="2"/>
  <c r="F248" i="2" s="1"/>
  <c r="D241" i="2"/>
  <c r="F241" i="2" s="1"/>
  <c r="D225" i="2"/>
  <c r="F225" i="2" s="1"/>
  <c r="D215" i="2"/>
  <c r="F215" i="2" s="1"/>
  <c r="E210" i="2"/>
  <c r="D194" i="2"/>
  <c r="D183" i="2"/>
  <c r="D179" i="2"/>
  <c r="F179" i="2" s="1"/>
  <c r="D165" i="2"/>
  <c r="D151" i="2"/>
  <c r="F151" i="2" s="1"/>
  <c r="D147" i="2"/>
  <c r="F147" i="2" s="1"/>
  <c r="D133" i="2"/>
  <c r="F133" i="2" s="1"/>
  <c r="D119" i="2"/>
  <c r="D115" i="2"/>
  <c r="F115" i="2" s="1"/>
  <c r="D101" i="2"/>
  <c r="D87" i="2"/>
  <c r="F87" i="2" s="1"/>
  <c r="D83" i="2"/>
  <c r="F83" i="2" s="1"/>
  <c r="D69" i="2"/>
  <c r="F69" i="2" s="1"/>
  <c r="D55" i="2"/>
  <c r="F55" i="2" s="1"/>
  <c r="D51" i="2"/>
  <c r="F51" i="2" s="1"/>
  <c r="E34" i="2"/>
  <c r="D31" i="2"/>
  <c r="F31" i="2" s="1"/>
  <c r="E25" i="2"/>
  <c r="E17" i="2"/>
  <c r="G17" i="2" s="1"/>
  <c r="C18" i="2" s="1"/>
  <c r="G18" i="2" s="1"/>
  <c r="C19" i="2" s="1"/>
  <c r="G19" i="2" s="1"/>
  <c r="C20" i="2" s="1"/>
  <c r="G20" i="2" s="1"/>
  <c r="C21" i="2" s="1"/>
  <c r="G21" i="2" s="1"/>
  <c r="C22" i="2" s="1"/>
  <c r="E40" i="2"/>
  <c r="D219" i="2"/>
  <c r="F219" i="2" s="1"/>
  <c r="D205" i="2"/>
  <c r="D197" i="2"/>
  <c r="E189" i="2"/>
  <c r="E157" i="2"/>
  <c r="E230" i="2"/>
  <c r="D210" i="2"/>
  <c r="F210" i="2" s="1"/>
  <c r="D201" i="2"/>
  <c r="F201" i="2" s="1"/>
  <c r="E186" i="2"/>
  <c r="E168" i="2"/>
  <c r="D161" i="2"/>
  <c r="F161" i="2" s="1"/>
  <c r="E154" i="2"/>
  <c r="E136" i="2"/>
  <c r="D129" i="2"/>
  <c r="F129" i="2" s="1"/>
  <c r="E122" i="2"/>
  <c r="E104" i="2"/>
  <c r="D97" i="2"/>
  <c r="F97" i="2" s="1"/>
  <c r="E90" i="2"/>
  <c r="E72" i="2"/>
  <c r="D65" i="2"/>
  <c r="F65" i="2" s="1"/>
  <c r="E58" i="2"/>
  <c r="E37" i="2"/>
  <c r="D34" i="2"/>
  <c r="F34" i="2" s="1"/>
  <c r="D25" i="2"/>
  <c r="D17" i="2"/>
  <c r="D37" i="2"/>
  <c r="E22" i="2"/>
  <c r="E246" i="2"/>
  <c r="D214" i="2"/>
  <c r="E175" i="2"/>
  <c r="D150" i="2"/>
  <c r="E143" i="2"/>
  <c r="E125" i="2"/>
  <c r="D230" i="2"/>
  <c r="F230" i="2" s="1"/>
  <c r="E214" i="2"/>
  <c r="E205" i="2"/>
  <c r="E197" i="2"/>
  <c r="D193" i="2"/>
  <c r="F193" i="2" s="1"/>
  <c r="D186" i="2"/>
  <c r="F186" i="2" s="1"/>
  <c r="E182" i="2"/>
  <c r="D168" i="2"/>
  <c r="F168" i="2" s="1"/>
  <c r="D154" i="2"/>
  <c r="F154" i="2" s="1"/>
  <c r="E150" i="2"/>
  <c r="D136" i="2"/>
  <c r="F136" i="2" s="1"/>
  <c r="D122" i="2"/>
  <c r="E118" i="2"/>
  <c r="D104" i="2"/>
  <c r="D90" i="2"/>
  <c r="E86" i="2"/>
  <c r="D72" i="2"/>
  <c r="D58" i="2"/>
  <c r="E54" i="2"/>
  <c r="E30" i="2"/>
  <c r="D235" i="2"/>
  <c r="F235" i="2" s="1"/>
  <c r="D209" i="2"/>
  <c r="F209" i="2" s="1"/>
  <c r="D182" i="2"/>
  <c r="F182" i="2" s="1"/>
  <c r="D22" i="2"/>
  <c r="D246" i="2"/>
  <c r="F246" i="2" s="1"/>
  <c r="M6" i="2"/>
  <c r="P53" i="4" l="1"/>
  <c r="O130" i="4"/>
  <c r="P52" i="4"/>
  <c r="P92" i="4"/>
  <c r="D100" i="4"/>
  <c r="P69" i="4"/>
  <c r="P62" i="4"/>
  <c r="P27" i="4"/>
  <c r="O70" i="4"/>
  <c r="Q70" i="4" s="1"/>
  <c r="E54" i="4"/>
  <c r="P89" i="4"/>
  <c r="P70" i="4"/>
  <c r="O21" i="4"/>
  <c r="P28" i="4"/>
  <c r="E132" i="4"/>
  <c r="P97" i="4"/>
  <c r="P78" i="4"/>
  <c r="O52" i="4"/>
  <c r="O37" i="4"/>
  <c r="D96" i="4"/>
  <c r="P105" i="4"/>
  <c r="P90" i="4"/>
  <c r="O24" i="4"/>
  <c r="O125" i="4"/>
  <c r="D19" i="4"/>
  <c r="P117" i="4"/>
  <c r="P106" i="4"/>
  <c r="P39" i="4"/>
  <c r="P64" i="4"/>
  <c r="E60" i="4"/>
  <c r="P133" i="4"/>
  <c r="P126" i="4"/>
  <c r="P131" i="4"/>
  <c r="P46" i="4"/>
  <c r="E27" i="4"/>
  <c r="O76" i="4"/>
  <c r="P134" i="4"/>
  <c r="O109" i="4"/>
  <c r="P120" i="4"/>
  <c r="E63" i="4"/>
  <c r="O133" i="4"/>
  <c r="Q133" i="4" s="1"/>
  <c r="O84" i="4"/>
  <c r="O73" i="4"/>
  <c r="O82" i="4"/>
  <c r="E75" i="4"/>
  <c r="E127" i="4"/>
  <c r="O77" i="4"/>
  <c r="O104" i="4"/>
  <c r="Q104" i="4" s="1"/>
  <c r="O69" i="4"/>
  <c r="P111" i="4"/>
  <c r="D128" i="4"/>
  <c r="E49" i="4"/>
  <c r="P38" i="4"/>
  <c r="Q38" i="4" s="1"/>
  <c r="O120" i="4"/>
  <c r="Q120" i="4" s="1"/>
  <c r="O119" i="4"/>
  <c r="O90" i="4"/>
  <c r="E113" i="4"/>
  <c r="Q92" i="4"/>
  <c r="O16" i="4"/>
  <c r="P128" i="4"/>
  <c r="P107" i="4"/>
  <c r="O78" i="4"/>
  <c r="D68" i="4"/>
  <c r="E125" i="4"/>
  <c r="Q111" i="4"/>
  <c r="Q52" i="4"/>
  <c r="E106" i="4"/>
  <c r="D80" i="4"/>
  <c r="E17" i="4"/>
  <c r="E112" i="4"/>
  <c r="E29" i="4"/>
  <c r="D62" i="4"/>
  <c r="E61" i="4"/>
  <c r="P35" i="4"/>
  <c r="P57" i="4"/>
  <c r="P121" i="4"/>
  <c r="O108" i="4"/>
  <c r="O118" i="4"/>
  <c r="P94" i="4"/>
  <c r="Q94" i="4" s="1"/>
  <c r="P119" i="4"/>
  <c r="O44" i="4"/>
  <c r="O33" i="4"/>
  <c r="Q33" i="4" s="1"/>
  <c r="O57" i="4"/>
  <c r="P104" i="4"/>
  <c r="P68" i="4"/>
  <c r="P43" i="4"/>
  <c r="D72" i="4"/>
  <c r="E72" i="4"/>
  <c r="D82" i="4"/>
  <c r="E116" i="4"/>
  <c r="E21" i="4"/>
  <c r="D41" i="4"/>
  <c r="D124" i="4"/>
  <c r="E32" i="4"/>
  <c r="D127" i="4"/>
  <c r="F127" i="4" s="1"/>
  <c r="E108" i="4"/>
  <c r="D94" i="4"/>
  <c r="E79" i="4"/>
  <c r="D89" i="4"/>
  <c r="E65" i="4"/>
  <c r="E129" i="4"/>
  <c r="P32" i="4"/>
  <c r="P61" i="4"/>
  <c r="P125" i="4"/>
  <c r="O112" i="4"/>
  <c r="O122" i="4"/>
  <c r="P98" i="4"/>
  <c r="O105" i="4"/>
  <c r="Q105" i="4" s="1"/>
  <c r="O129" i="4"/>
  <c r="O30" i="4"/>
  <c r="O45" i="4"/>
  <c r="P99" i="4"/>
  <c r="O66" i="4"/>
  <c r="P40" i="4"/>
  <c r="E22" i="4"/>
  <c r="E74" i="4"/>
  <c r="D90" i="4"/>
  <c r="F90" i="4" s="1"/>
  <c r="D131" i="4"/>
  <c r="D24" i="4"/>
  <c r="D44" i="4"/>
  <c r="D132" i="4"/>
  <c r="F132" i="4" s="1"/>
  <c r="E56" i="4"/>
  <c r="D43" i="4"/>
  <c r="D120" i="4"/>
  <c r="E120" i="4"/>
  <c r="E83" i="4"/>
  <c r="D93" i="4"/>
  <c r="E69" i="4"/>
  <c r="E133" i="4"/>
  <c r="D48" i="4"/>
  <c r="F48" i="4" s="1"/>
  <c r="E90" i="4"/>
  <c r="D38" i="4"/>
  <c r="D122" i="4"/>
  <c r="D66" i="4"/>
  <c r="E134" i="4"/>
  <c r="O20" i="4"/>
  <c r="P65" i="4"/>
  <c r="P129" i="4"/>
  <c r="O116" i="4"/>
  <c r="O126" i="4"/>
  <c r="P102" i="4"/>
  <c r="O71" i="4"/>
  <c r="O107" i="4"/>
  <c r="O27" i="4"/>
  <c r="Q27" i="4" s="1"/>
  <c r="O42" i="4"/>
  <c r="P76" i="4"/>
  <c r="O53" i="4"/>
  <c r="Q53" i="4" s="1"/>
  <c r="D18" i="4"/>
  <c r="D76" i="4"/>
  <c r="E104" i="4"/>
  <c r="D21" i="4"/>
  <c r="F21" i="4" s="1"/>
  <c r="D52" i="4"/>
  <c r="D54" i="4"/>
  <c r="F54" i="4" s="1"/>
  <c r="E16" i="4"/>
  <c r="D77" i="4"/>
  <c r="E46" i="4"/>
  <c r="E130" i="4"/>
  <c r="E23" i="4"/>
  <c r="E87" i="4"/>
  <c r="D97" i="4"/>
  <c r="E73" i="4"/>
  <c r="E94" i="4"/>
  <c r="D106" i="4"/>
  <c r="F106" i="4" s="1"/>
  <c r="D78" i="4"/>
  <c r="D116" i="4"/>
  <c r="F116" i="4" s="1"/>
  <c r="D27" i="4"/>
  <c r="F27" i="4" s="1"/>
  <c r="D95" i="4"/>
  <c r="D65" i="4"/>
  <c r="F65" i="4" s="1"/>
  <c r="E20" i="4"/>
  <c r="D79" i="4"/>
  <c r="F79" i="4" s="1"/>
  <c r="D51" i="4"/>
  <c r="D15" i="4"/>
  <c r="P17" i="4"/>
  <c r="O17" i="4"/>
  <c r="Q17" i="4" s="1"/>
  <c r="P22" i="4"/>
  <c r="N14" i="4"/>
  <c r="O51" i="4"/>
  <c r="O46" i="4"/>
  <c r="Q46" i="4" s="1"/>
  <c r="O49" i="4"/>
  <c r="P23" i="4"/>
  <c r="P91" i="4"/>
  <c r="O23" i="4"/>
  <c r="P18" i="4"/>
  <c r="P108" i="4"/>
  <c r="O18" i="4"/>
  <c r="P127" i="4"/>
  <c r="O89" i="4"/>
  <c r="Q89" i="4" s="1"/>
  <c r="O87" i="4"/>
  <c r="O58" i="4"/>
  <c r="O29" i="4"/>
  <c r="P14" i="4"/>
  <c r="O14" i="4"/>
  <c r="O43" i="4"/>
  <c r="Q43" i="4" s="1"/>
  <c r="P103" i="4"/>
  <c r="O85" i="4"/>
  <c r="O103" i="4"/>
  <c r="Q103" i="4" s="1"/>
  <c r="P83" i="4"/>
  <c r="O83" i="4"/>
  <c r="P26" i="4"/>
  <c r="O26" i="4"/>
  <c r="Q26" i="4" s="1"/>
  <c r="P20" i="4"/>
  <c r="O81" i="4"/>
  <c r="P16" i="4"/>
  <c r="Q16" i="4" s="1"/>
  <c r="O115" i="4"/>
  <c r="P96" i="4"/>
  <c r="P79" i="4"/>
  <c r="O40" i="4"/>
  <c r="Q40" i="4" s="1"/>
  <c r="Q69" i="4"/>
  <c r="Q39" i="4"/>
  <c r="E91" i="4"/>
  <c r="O41" i="4"/>
  <c r="Q41" i="4" s="1"/>
  <c r="P73" i="4"/>
  <c r="O60" i="4"/>
  <c r="O124" i="4"/>
  <c r="O134" i="4"/>
  <c r="Q134" i="4" s="1"/>
  <c r="P110" i="4"/>
  <c r="P67" i="4"/>
  <c r="P95" i="4"/>
  <c r="O121" i="4"/>
  <c r="Q121" i="4" s="1"/>
  <c r="O36" i="4"/>
  <c r="O55" i="4"/>
  <c r="O34" i="4"/>
  <c r="P115" i="4"/>
  <c r="D22" i="4"/>
  <c r="F22" i="4" s="1"/>
  <c r="E92" i="4"/>
  <c r="D123" i="4"/>
  <c r="E30" i="4"/>
  <c r="E102" i="4"/>
  <c r="D67" i="4"/>
  <c r="D26" i="4"/>
  <c r="D91" i="4"/>
  <c r="F91" i="4" s="1"/>
  <c r="E58" i="4"/>
  <c r="E15" i="4"/>
  <c r="E31" i="4"/>
  <c r="E95" i="4"/>
  <c r="D105" i="4"/>
  <c r="E81" i="4"/>
  <c r="D99" i="4"/>
  <c r="E77" i="4"/>
  <c r="O35" i="4"/>
  <c r="Q35" i="4" s="1"/>
  <c r="P77" i="4"/>
  <c r="Q77" i="4" s="1"/>
  <c r="O64" i="4"/>
  <c r="Q64" i="4" s="1"/>
  <c r="O128" i="4"/>
  <c r="Q128" i="4" s="1"/>
  <c r="P50" i="4"/>
  <c r="P114" i="4"/>
  <c r="Q114" i="4" s="1"/>
  <c r="O54" i="4"/>
  <c r="O63" i="4"/>
  <c r="O86" i="4"/>
  <c r="O131" i="4"/>
  <c r="Q131" i="4" s="1"/>
  <c r="O48" i="4"/>
  <c r="O31" i="4"/>
  <c r="O101" i="4"/>
  <c r="E14" i="4"/>
  <c r="F14" i="4" s="1"/>
  <c r="D104" i="4"/>
  <c r="D30" i="4"/>
  <c r="E33" i="4"/>
  <c r="D114" i="4"/>
  <c r="E100" i="4"/>
  <c r="D29" i="4"/>
  <c r="F29" i="4" s="1"/>
  <c r="E98" i="4"/>
  <c r="D85" i="4"/>
  <c r="E19" i="4"/>
  <c r="E35" i="4"/>
  <c r="E99" i="4"/>
  <c r="D109" i="4"/>
  <c r="E85" i="4"/>
  <c r="D42" i="4"/>
  <c r="Q102" i="4"/>
  <c r="Q78" i="4"/>
  <c r="D101" i="4"/>
  <c r="O32" i="4"/>
  <c r="Q32" i="4" s="1"/>
  <c r="P81" i="4"/>
  <c r="O68" i="4"/>
  <c r="Q68" i="4" s="1"/>
  <c r="O132" i="4"/>
  <c r="P54" i="4"/>
  <c r="P118" i="4"/>
  <c r="P47" i="4"/>
  <c r="Q47" i="4" s="1"/>
  <c r="O61" i="4"/>
  <c r="Q61" i="4" s="1"/>
  <c r="O50" i="4"/>
  <c r="Q50" i="4" s="1"/>
  <c r="O123" i="4"/>
  <c r="O25" i="4"/>
  <c r="Q25" i="4" s="1"/>
  <c r="O28" i="4"/>
  <c r="Q28" i="4" s="1"/>
  <c r="P87" i="4"/>
  <c r="E70" i="4"/>
  <c r="D111" i="4"/>
  <c r="D33" i="4"/>
  <c r="E36" i="4"/>
  <c r="E126" i="4"/>
  <c r="D112" i="4"/>
  <c r="F112" i="4" s="1"/>
  <c r="D32" i="4"/>
  <c r="F32" i="4" s="1"/>
  <c r="D110" i="4"/>
  <c r="D87" i="4"/>
  <c r="F87" i="4" s="1"/>
  <c r="D37" i="4"/>
  <c r="F37" i="4" s="1"/>
  <c r="E39" i="4"/>
  <c r="E103" i="4"/>
  <c r="D113" i="4"/>
  <c r="F113" i="4" s="1"/>
  <c r="E89" i="4"/>
  <c r="D20" i="4"/>
  <c r="F20" i="4" s="1"/>
  <c r="P21" i="4"/>
  <c r="P85" i="4"/>
  <c r="O72" i="4"/>
  <c r="P124" i="4"/>
  <c r="P58" i="4"/>
  <c r="P122" i="4"/>
  <c r="P44" i="4"/>
  <c r="P59" i="4"/>
  <c r="P42" i="4"/>
  <c r="P116" i="4"/>
  <c r="O22" i="4"/>
  <c r="Q22" i="4" s="1"/>
  <c r="P19" i="4"/>
  <c r="P60" i="4"/>
  <c r="E28" i="4"/>
  <c r="E118" i="4"/>
  <c r="D36" i="4"/>
  <c r="F36" i="4" s="1"/>
  <c r="E50" i="4"/>
  <c r="E24" i="4"/>
  <c r="D119" i="4"/>
  <c r="D56" i="4"/>
  <c r="F56" i="4" s="1"/>
  <c r="D46" i="4"/>
  <c r="F46" i="4" s="1"/>
  <c r="E96" i="4"/>
  <c r="D40" i="4"/>
  <c r="E43" i="4"/>
  <c r="E107" i="4"/>
  <c r="D117" i="4"/>
  <c r="E93" i="4"/>
  <c r="E66" i="4"/>
  <c r="P15" i="4"/>
  <c r="Q15" i="4" s="1"/>
  <c r="D92" i="4"/>
  <c r="F92" i="4" s="1"/>
  <c r="D70" i="4"/>
  <c r="F70" i="4" s="1"/>
  <c r="E128" i="4"/>
  <c r="F128" i="4" s="1"/>
  <c r="D50" i="4"/>
  <c r="F50" i="4" s="1"/>
  <c r="D59" i="4"/>
  <c r="D47" i="4"/>
  <c r="F47" i="4" s="1"/>
  <c r="D35" i="4"/>
  <c r="D73" i="4"/>
  <c r="F73" i="4" s="1"/>
  <c r="D49" i="4"/>
  <c r="F49" i="4" s="1"/>
  <c r="D108" i="4"/>
  <c r="F108" i="4" s="1"/>
  <c r="D31" i="4"/>
  <c r="E47" i="4"/>
  <c r="E111" i="4"/>
  <c r="D121" i="4"/>
  <c r="E97" i="4"/>
  <c r="D53" i="4"/>
  <c r="Q76" i="4"/>
  <c r="Q119" i="4"/>
  <c r="O127" i="4"/>
  <c r="Q127" i="4" s="1"/>
  <c r="P29" i="4"/>
  <c r="P93" i="4"/>
  <c r="O80" i="4"/>
  <c r="P132" i="4"/>
  <c r="P66" i="4"/>
  <c r="P130" i="4"/>
  <c r="Q130" i="4" s="1"/>
  <c r="P112" i="4"/>
  <c r="P30" i="4"/>
  <c r="P36" i="4"/>
  <c r="O97" i="4"/>
  <c r="O99" i="4"/>
  <c r="Q99" i="4" s="1"/>
  <c r="O19" i="4"/>
  <c r="Q19" i="4" s="1"/>
  <c r="E68" i="4"/>
  <c r="F68" i="4" s="1"/>
  <c r="D39" i="4"/>
  <c r="D57" i="4"/>
  <c r="E84" i="4"/>
  <c r="F84" i="4" s="1"/>
  <c r="E52" i="4"/>
  <c r="E38" i="4"/>
  <c r="D75" i="4"/>
  <c r="F75" i="4" s="1"/>
  <c r="D58" i="4"/>
  <c r="D115" i="4"/>
  <c r="E34" i="4"/>
  <c r="E51" i="4"/>
  <c r="E115" i="4"/>
  <c r="D125" i="4"/>
  <c r="E101" i="4"/>
  <c r="E25" i="4"/>
  <c r="D55" i="4"/>
  <c r="F55" i="4" s="1"/>
  <c r="E42" i="4"/>
  <c r="E80" i="4"/>
  <c r="E86" i="4"/>
  <c r="D61" i="4"/>
  <c r="F61" i="4" s="1"/>
  <c r="E41" i="4"/>
  <c r="D98" i="4"/>
  <c r="F98" i="4" s="1"/>
  <c r="D81" i="4"/>
  <c r="E122" i="4"/>
  <c r="E37" i="4"/>
  <c r="E55" i="4"/>
  <c r="E119" i="4"/>
  <c r="D129" i="4"/>
  <c r="F129" i="4" s="1"/>
  <c r="E105" i="4"/>
  <c r="D16" i="4"/>
  <c r="F16" i="4" s="1"/>
  <c r="Q91" i="4"/>
  <c r="Q90" i="4"/>
  <c r="Q125" i="4"/>
  <c r="O79" i="4"/>
  <c r="P37" i="4"/>
  <c r="Q37" i="4" s="1"/>
  <c r="P101" i="4"/>
  <c r="O88" i="4"/>
  <c r="O98" i="4"/>
  <c r="Q98" i="4" s="1"/>
  <c r="P74" i="4"/>
  <c r="Q74" i="4" s="1"/>
  <c r="O75" i="4"/>
  <c r="O93" i="4"/>
  <c r="P24" i="4"/>
  <c r="Q24" i="4" s="1"/>
  <c r="P123" i="4"/>
  <c r="P80" i="4"/>
  <c r="P72" i="4"/>
  <c r="O113" i="4"/>
  <c r="Q113" i="4" s="1"/>
  <c r="D28" i="4"/>
  <c r="F28" i="4" s="1"/>
  <c r="E45" i="4"/>
  <c r="E82" i="4"/>
  <c r="E88" i="4"/>
  <c r="D63" i="4"/>
  <c r="F63" i="4" s="1"/>
  <c r="E44" i="4"/>
  <c r="E124" i="4"/>
  <c r="D83" i="4"/>
  <c r="F83" i="4" s="1"/>
  <c r="D130" i="4"/>
  <c r="F130" i="4" s="1"/>
  <c r="E40" i="4"/>
  <c r="E59" i="4"/>
  <c r="E123" i="4"/>
  <c r="D133" i="4"/>
  <c r="F133" i="4" s="1"/>
  <c r="E109" i="4"/>
  <c r="D25" i="4"/>
  <c r="F25" i="4" s="1"/>
  <c r="Q67" i="4"/>
  <c r="F19" i="4"/>
  <c r="Q21" i="4"/>
  <c r="F102" i="4"/>
  <c r="P75" i="4"/>
  <c r="P45" i="4"/>
  <c r="P109" i="4"/>
  <c r="Q109" i="4" s="1"/>
  <c r="O96" i="4"/>
  <c r="Q96" i="4" s="1"/>
  <c r="O106" i="4"/>
  <c r="Q106" i="4" s="1"/>
  <c r="P82" i="4"/>
  <c r="Q82" i="4" s="1"/>
  <c r="P71" i="4"/>
  <c r="O65" i="4"/>
  <c r="Q65" i="4" s="1"/>
  <c r="O95" i="4"/>
  <c r="Q95" i="4" s="1"/>
  <c r="P88" i="4"/>
  <c r="P55" i="4"/>
  <c r="P34" i="4"/>
  <c r="O62" i="4"/>
  <c r="Q62" i="4" s="1"/>
  <c r="D74" i="4"/>
  <c r="F74" i="4" s="1"/>
  <c r="O117" i="4"/>
  <c r="Q117" i="4" s="1"/>
  <c r="E76" i="4"/>
  <c r="D86" i="4"/>
  <c r="F86" i="4" s="1"/>
  <c r="D126" i="4"/>
  <c r="F126" i="4" s="1"/>
  <c r="D107" i="4"/>
  <c r="F107" i="4" s="1"/>
  <c r="D69" i="4"/>
  <c r="F69" i="4" s="1"/>
  <c r="D23" i="4"/>
  <c r="F23" i="4" s="1"/>
  <c r="D103" i="4"/>
  <c r="D34" i="4"/>
  <c r="E62" i="4"/>
  <c r="E67" i="4"/>
  <c r="E131" i="4"/>
  <c r="E53" i="4"/>
  <c r="E117" i="4"/>
  <c r="E64" i="4"/>
  <c r="Q73" i="4"/>
  <c r="F100" i="4"/>
  <c r="F96" i="4"/>
  <c r="P56" i="4"/>
  <c r="P49" i="4"/>
  <c r="P113" i="4"/>
  <c r="O100" i="4"/>
  <c r="Q100" i="4" s="1"/>
  <c r="O110" i="4"/>
  <c r="Q110" i="4" s="1"/>
  <c r="P86" i="4"/>
  <c r="O56" i="4"/>
  <c r="P63" i="4"/>
  <c r="O59" i="4"/>
  <c r="Q59" i="4" s="1"/>
  <c r="P84" i="4"/>
  <c r="Q84" i="4" s="1"/>
  <c r="P48" i="4"/>
  <c r="P31" i="4"/>
  <c r="P51" i="4"/>
  <c r="E18" i="4"/>
  <c r="D45" i="4"/>
  <c r="F45" i="4" s="1"/>
  <c r="E78" i="4"/>
  <c r="D88" i="4"/>
  <c r="F88" i="4" s="1"/>
  <c r="D17" i="4"/>
  <c r="F17" i="4" s="1"/>
  <c r="E114" i="4"/>
  <c r="D71" i="4"/>
  <c r="E26" i="4"/>
  <c r="E110" i="4"/>
  <c r="D60" i="4"/>
  <c r="F60" i="4" s="1"/>
  <c r="D64" i="4"/>
  <c r="E71" i="4"/>
  <c r="D134" i="4"/>
  <c r="F134" i="4" s="1"/>
  <c r="E57" i="4"/>
  <c r="E121" i="4"/>
  <c r="D118" i="4"/>
  <c r="Q113" i="3"/>
  <c r="Q78" i="3"/>
  <c r="Q125" i="3"/>
  <c r="Q25" i="3"/>
  <c r="Q131" i="3"/>
  <c r="Q70" i="3"/>
  <c r="Q22" i="3"/>
  <c r="Q45" i="3"/>
  <c r="Q65" i="3"/>
  <c r="Q119" i="3"/>
  <c r="Q59" i="3"/>
  <c r="Q50" i="3"/>
  <c r="Q118" i="3"/>
  <c r="Q90" i="3"/>
  <c r="Q124" i="3"/>
  <c r="Q57" i="3"/>
  <c r="Q75" i="3"/>
  <c r="Q99" i="3"/>
  <c r="Q63" i="3"/>
  <c r="Q132" i="3"/>
  <c r="R15" i="3"/>
  <c r="N16" i="3" s="1"/>
  <c r="R16" i="3" s="1"/>
  <c r="N17" i="3" s="1"/>
  <c r="R17" i="3" s="1"/>
  <c r="N18" i="3" s="1"/>
  <c r="R18" i="3" s="1"/>
  <c r="N19" i="3" s="1"/>
  <c r="R19" i="3" s="1"/>
  <c r="N20" i="3" s="1"/>
  <c r="R20" i="3" s="1"/>
  <c r="N21" i="3" s="1"/>
  <c r="R21" i="3" s="1"/>
  <c r="N22" i="3" s="1"/>
  <c r="R22" i="3" s="1"/>
  <c r="N23" i="3" s="1"/>
  <c r="R23" i="3" s="1"/>
  <c r="N24" i="3" s="1"/>
  <c r="R24" i="3" s="1"/>
  <c r="N25" i="3" s="1"/>
  <c r="R25" i="3" s="1"/>
  <c r="N26" i="3" s="1"/>
  <c r="R26" i="3" s="1"/>
  <c r="N27" i="3" s="1"/>
  <c r="R27" i="3" s="1"/>
  <c r="N28" i="3" s="1"/>
  <c r="R28" i="3" s="1"/>
  <c r="N29" i="3" s="1"/>
  <c r="R29" i="3" s="1"/>
  <c r="N30" i="3" s="1"/>
  <c r="R30" i="3" s="1"/>
  <c r="N31" i="3" s="1"/>
  <c r="R31" i="3" s="1"/>
  <c r="N32" i="3" s="1"/>
  <c r="R32" i="3" s="1"/>
  <c r="N33" i="3" s="1"/>
  <c r="R33" i="3" s="1"/>
  <c r="N34" i="3" s="1"/>
  <c r="R34" i="3" s="1"/>
  <c r="N35" i="3" s="1"/>
  <c r="R35" i="3" s="1"/>
  <c r="N36" i="3" s="1"/>
  <c r="R36" i="3" s="1"/>
  <c r="N37" i="3" s="1"/>
  <c r="R37" i="3" s="1"/>
  <c r="N38" i="3" s="1"/>
  <c r="R38" i="3" s="1"/>
  <c r="N39" i="3" s="1"/>
  <c r="R39" i="3" s="1"/>
  <c r="N40" i="3" s="1"/>
  <c r="R40" i="3" s="1"/>
  <c r="N41" i="3" s="1"/>
  <c r="R41" i="3" s="1"/>
  <c r="N42" i="3" s="1"/>
  <c r="R42" i="3" s="1"/>
  <c r="N43" i="3" s="1"/>
  <c r="R43" i="3" s="1"/>
  <c r="N44" i="3" s="1"/>
  <c r="R44" i="3" s="1"/>
  <c r="N45" i="3" s="1"/>
  <c r="R45" i="3" s="1"/>
  <c r="N46" i="3" s="1"/>
  <c r="R46" i="3" s="1"/>
  <c r="N47" i="3" s="1"/>
  <c r="R47" i="3" s="1"/>
  <c r="N48" i="3" s="1"/>
  <c r="R48" i="3" s="1"/>
  <c r="N49" i="3" s="1"/>
  <c r="R49" i="3" s="1"/>
  <c r="N50" i="3" s="1"/>
  <c r="R50" i="3" s="1"/>
  <c r="N51" i="3" s="1"/>
  <c r="R51" i="3" s="1"/>
  <c r="N52" i="3" s="1"/>
  <c r="R52" i="3" s="1"/>
  <c r="N53" i="3" s="1"/>
  <c r="R53" i="3" s="1"/>
  <c r="N54" i="3" s="1"/>
  <c r="R54" i="3" s="1"/>
  <c r="N55" i="3" s="1"/>
  <c r="R55" i="3" s="1"/>
  <c r="N56" i="3" s="1"/>
  <c r="R56" i="3" s="1"/>
  <c r="N57" i="3" s="1"/>
  <c r="R57" i="3" s="1"/>
  <c r="N58" i="3" s="1"/>
  <c r="R58" i="3" s="1"/>
  <c r="N59" i="3" s="1"/>
  <c r="R59" i="3" s="1"/>
  <c r="N60" i="3" s="1"/>
  <c r="R60" i="3" s="1"/>
  <c r="N61" i="3" s="1"/>
  <c r="R61" i="3" s="1"/>
  <c r="N62" i="3" s="1"/>
  <c r="R62" i="3" s="1"/>
  <c r="N63" i="3" s="1"/>
  <c r="R63" i="3" s="1"/>
  <c r="N64" i="3" s="1"/>
  <c r="R64" i="3" s="1"/>
  <c r="N65" i="3" s="1"/>
  <c r="R65" i="3" s="1"/>
  <c r="N66" i="3" s="1"/>
  <c r="R66" i="3" s="1"/>
  <c r="N67" i="3" s="1"/>
  <c r="R67" i="3" s="1"/>
  <c r="N68" i="3" s="1"/>
  <c r="R68" i="3" s="1"/>
  <c r="N69" i="3" s="1"/>
  <c r="R69" i="3" s="1"/>
  <c r="N70" i="3" s="1"/>
  <c r="R70" i="3" s="1"/>
  <c r="N71" i="3" s="1"/>
  <c r="R71" i="3" s="1"/>
  <c r="N72" i="3" s="1"/>
  <c r="R72" i="3" s="1"/>
  <c r="N73" i="3" s="1"/>
  <c r="R73" i="3" s="1"/>
  <c r="N74" i="3" s="1"/>
  <c r="R74" i="3" s="1"/>
  <c r="N75" i="3" s="1"/>
  <c r="R75" i="3" s="1"/>
  <c r="N76" i="3" s="1"/>
  <c r="R76" i="3" s="1"/>
  <c r="N77" i="3" s="1"/>
  <c r="R77" i="3" s="1"/>
  <c r="N78" i="3" s="1"/>
  <c r="R78" i="3" s="1"/>
  <c r="N79" i="3" s="1"/>
  <c r="R79" i="3" s="1"/>
  <c r="N80" i="3" s="1"/>
  <c r="R80" i="3" s="1"/>
  <c r="N81" i="3" s="1"/>
  <c r="R81" i="3" s="1"/>
  <c r="N82" i="3" s="1"/>
  <c r="R82" i="3" s="1"/>
  <c r="N83" i="3" s="1"/>
  <c r="R83" i="3" s="1"/>
  <c r="N84" i="3" s="1"/>
  <c r="R84" i="3" s="1"/>
  <c r="N85" i="3" s="1"/>
  <c r="R85" i="3" s="1"/>
  <c r="N86" i="3" s="1"/>
  <c r="R86" i="3" s="1"/>
  <c r="N87" i="3" s="1"/>
  <c r="R87" i="3" s="1"/>
  <c r="N88" i="3" s="1"/>
  <c r="R88" i="3" s="1"/>
  <c r="N89" i="3" s="1"/>
  <c r="R89" i="3" s="1"/>
  <c r="N90" i="3" s="1"/>
  <c r="R90" i="3" s="1"/>
  <c r="N91" i="3" s="1"/>
  <c r="R91" i="3" s="1"/>
  <c r="N92" i="3" s="1"/>
  <c r="R92" i="3" s="1"/>
  <c r="N93" i="3" s="1"/>
  <c r="R93" i="3" s="1"/>
  <c r="N94" i="3" s="1"/>
  <c r="R94" i="3" s="1"/>
  <c r="N95" i="3" s="1"/>
  <c r="R95" i="3" s="1"/>
  <c r="N96" i="3" s="1"/>
  <c r="R96" i="3" s="1"/>
  <c r="N97" i="3" s="1"/>
  <c r="R97" i="3" s="1"/>
  <c r="N98" i="3" s="1"/>
  <c r="R98" i="3" s="1"/>
  <c r="N99" i="3" s="1"/>
  <c r="R99" i="3" s="1"/>
  <c r="N100" i="3" s="1"/>
  <c r="R100" i="3" s="1"/>
  <c r="N101" i="3" s="1"/>
  <c r="R101" i="3" s="1"/>
  <c r="N102" i="3" s="1"/>
  <c r="R102" i="3" s="1"/>
  <c r="N103" i="3" s="1"/>
  <c r="R103" i="3" s="1"/>
  <c r="N104" i="3" s="1"/>
  <c r="R104" i="3" s="1"/>
  <c r="N105" i="3" s="1"/>
  <c r="R105" i="3" s="1"/>
  <c r="N106" i="3" s="1"/>
  <c r="R106" i="3" s="1"/>
  <c r="N107" i="3" s="1"/>
  <c r="R107" i="3" s="1"/>
  <c r="N108" i="3" s="1"/>
  <c r="R108" i="3" s="1"/>
  <c r="N109" i="3" s="1"/>
  <c r="R109" i="3" s="1"/>
  <c r="N110" i="3" s="1"/>
  <c r="R110" i="3" s="1"/>
  <c r="N111" i="3" s="1"/>
  <c r="R111" i="3" s="1"/>
  <c r="N112" i="3" s="1"/>
  <c r="R112" i="3" s="1"/>
  <c r="N113" i="3" s="1"/>
  <c r="R113" i="3" s="1"/>
  <c r="N114" i="3" s="1"/>
  <c r="R114" i="3" s="1"/>
  <c r="N115" i="3" s="1"/>
  <c r="R115" i="3" s="1"/>
  <c r="N116" i="3" s="1"/>
  <c r="R116" i="3" s="1"/>
  <c r="N117" i="3" s="1"/>
  <c r="R117" i="3" s="1"/>
  <c r="N118" i="3" s="1"/>
  <c r="R118" i="3" s="1"/>
  <c r="N119" i="3" s="1"/>
  <c r="R119" i="3" s="1"/>
  <c r="N120" i="3" s="1"/>
  <c r="R120" i="3" s="1"/>
  <c r="N121" i="3" s="1"/>
  <c r="R121" i="3" s="1"/>
  <c r="N122" i="3" s="1"/>
  <c r="R122" i="3" s="1"/>
  <c r="N123" i="3" s="1"/>
  <c r="R123" i="3" s="1"/>
  <c r="N124" i="3" s="1"/>
  <c r="R124" i="3" s="1"/>
  <c r="N125" i="3" s="1"/>
  <c r="R125" i="3" s="1"/>
  <c r="N126" i="3" s="1"/>
  <c r="R126" i="3" s="1"/>
  <c r="N127" i="3" s="1"/>
  <c r="R127" i="3" s="1"/>
  <c r="N128" i="3" s="1"/>
  <c r="R128" i="3" s="1"/>
  <c r="N129" i="3" s="1"/>
  <c r="R129" i="3" s="1"/>
  <c r="N130" i="3" s="1"/>
  <c r="R130" i="3" s="1"/>
  <c r="N131" i="3" s="1"/>
  <c r="R131" i="3" s="1"/>
  <c r="N132" i="3" s="1"/>
  <c r="R132" i="3" s="1"/>
  <c r="N133" i="3" s="1"/>
  <c r="R133" i="3" s="1"/>
  <c r="N134" i="3" s="1"/>
  <c r="R134" i="3" s="1"/>
  <c r="Q74" i="3"/>
  <c r="Q40" i="3"/>
  <c r="Q28" i="3"/>
  <c r="Q47" i="3"/>
  <c r="Q81" i="3"/>
  <c r="Q51" i="3"/>
  <c r="Q60" i="3"/>
  <c r="Q93" i="3"/>
  <c r="Q55" i="3"/>
  <c r="Q31" i="3"/>
  <c r="Q15" i="3"/>
  <c r="Q21" i="3"/>
  <c r="Q94" i="3"/>
  <c r="Q67" i="3"/>
  <c r="Q80" i="3"/>
  <c r="Q27" i="3"/>
  <c r="Q64" i="3"/>
  <c r="Q68" i="3"/>
  <c r="Q29" i="3"/>
  <c r="Q84" i="3"/>
  <c r="Q87" i="3"/>
  <c r="Q37" i="3"/>
  <c r="Q26" i="3"/>
  <c r="Q32" i="3"/>
  <c r="Q88" i="3"/>
  <c r="Q85" i="3"/>
  <c r="Q14" i="3"/>
  <c r="Q97" i="3"/>
  <c r="Q23" i="3"/>
  <c r="Q92" i="3"/>
  <c r="Q17" i="3"/>
  <c r="Q72" i="3"/>
  <c r="Q52" i="3"/>
  <c r="Q20" i="3"/>
  <c r="Q96" i="3"/>
  <c r="Q71" i="3"/>
  <c r="Q48" i="3"/>
  <c r="Q129" i="3"/>
  <c r="Q100" i="3"/>
  <c r="Q104" i="3"/>
  <c r="Q102" i="3"/>
  <c r="Q106" i="3"/>
  <c r="Q109" i="3"/>
  <c r="Q110" i="3"/>
  <c r="Q61" i="3"/>
  <c r="Q91" i="3"/>
  <c r="Q114" i="3"/>
  <c r="Q86" i="3"/>
  <c r="Q120" i="3"/>
  <c r="Q35" i="3"/>
  <c r="Q122" i="3"/>
  <c r="Q66" i="3"/>
  <c r="Q33" i="3"/>
  <c r="Q30" i="3"/>
  <c r="Q62" i="3"/>
  <c r="Q101" i="3"/>
  <c r="Q89" i="3"/>
  <c r="Q126" i="3"/>
  <c r="Q79" i="3"/>
  <c r="Q54" i="3"/>
  <c r="Q58" i="3"/>
  <c r="Q134" i="3"/>
  <c r="Q36" i="3"/>
  <c r="F37" i="2"/>
  <c r="F46" i="2"/>
  <c r="F75" i="2"/>
  <c r="F22" i="2"/>
  <c r="F71" i="2"/>
  <c r="F116" i="2"/>
  <c r="F244" i="2"/>
  <c r="F130" i="2"/>
  <c r="F234" i="2"/>
  <c r="F173" i="2"/>
  <c r="F56" i="2"/>
  <c r="F24" i="2"/>
  <c r="F93" i="2"/>
  <c r="F256" i="2"/>
  <c r="F40" i="2"/>
  <c r="F29" i="2"/>
  <c r="F177" i="2"/>
  <c r="F44" i="2"/>
  <c r="F172" i="2"/>
  <c r="G22" i="2"/>
  <c r="C23" i="2" s="1"/>
  <c r="G23" i="2" s="1"/>
  <c r="C24" i="2" s="1"/>
  <c r="G24" i="2" s="1"/>
  <c r="C25" i="2" s="1"/>
  <c r="G25" i="2" s="1"/>
  <c r="C26" i="2" s="1"/>
  <c r="G26" i="2" s="1"/>
  <c r="C27" i="2" s="1"/>
  <c r="G27" i="2" s="1"/>
  <c r="C28" i="2" s="1"/>
  <c r="G28" i="2" s="1"/>
  <c r="C29" i="2" s="1"/>
  <c r="G29" i="2" s="1"/>
  <c r="C30" i="2" s="1"/>
  <c r="G30" i="2" s="1"/>
  <c r="C31" i="2" s="1"/>
  <c r="G31" i="2" s="1"/>
  <c r="C32" i="2" s="1"/>
  <c r="G32" i="2" s="1"/>
  <c r="C33" i="2" s="1"/>
  <c r="G33" i="2" s="1"/>
  <c r="C34" i="2" s="1"/>
  <c r="G34" i="2" s="1"/>
  <c r="C35" i="2" s="1"/>
  <c r="G35" i="2" s="1"/>
  <c r="C36" i="2" s="1"/>
  <c r="G36" i="2" s="1"/>
  <c r="C37" i="2" s="1"/>
  <c r="G37" i="2" s="1"/>
  <c r="C38" i="2" s="1"/>
  <c r="G38" i="2" s="1"/>
  <c r="C39" i="2" s="1"/>
  <c r="G39" i="2" s="1"/>
  <c r="C40" i="2" s="1"/>
  <c r="G40" i="2" s="1"/>
  <c r="C41" i="2" s="1"/>
  <c r="G41" i="2" s="1"/>
  <c r="C42" i="2" s="1"/>
  <c r="G42" i="2" s="1"/>
  <c r="C43" i="2" s="1"/>
  <c r="G43" i="2" s="1"/>
  <c r="C44" i="2" s="1"/>
  <c r="G44" i="2" s="1"/>
  <c r="C45" i="2" s="1"/>
  <c r="G45" i="2" s="1"/>
  <c r="C46" i="2" s="1"/>
  <c r="G46" i="2" s="1"/>
  <c r="C47" i="2" s="1"/>
  <c r="G47" i="2" s="1"/>
  <c r="C48" i="2" s="1"/>
  <c r="G48" i="2" s="1"/>
  <c r="C49" i="2" s="1"/>
  <c r="G49" i="2" s="1"/>
  <c r="C50" i="2" s="1"/>
  <c r="G50" i="2" s="1"/>
  <c r="C51" i="2" s="1"/>
  <c r="G51" i="2" s="1"/>
  <c r="C52" i="2" s="1"/>
  <c r="G52" i="2" s="1"/>
  <c r="C53" i="2" s="1"/>
  <c r="G53" i="2" s="1"/>
  <c r="C54" i="2" s="1"/>
  <c r="G54" i="2" s="1"/>
  <c r="C55" i="2" s="1"/>
  <c r="G55" i="2" s="1"/>
  <c r="C56" i="2" s="1"/>
  <c r="G56" i="2" s="1"/>
  <c r="C57" i="2" s="1"/>
  <c r="G57" i="2" s="1"/>
  <c r="C58" i="2" s="1"/>
  <c r="G58" i="2" s="1"/>
  <c r="C59" i="2" s="1"/>
  <c r="G59" i="2" s="1"/>
  <c r="C60" i="2" s="1"/>
  <c r="G60" i="2" s="1"/>
  <c r="C61" i="2" s="1"/>
  <c r="G61" i="2" s="1"/>
  <c r="C62" i="2" s="1"/>
  <c r="G62" i="2" s="1"/>
  <c r="C63" i="2" s="1"/>
  <c r="G63" i="2" s="1"/>
  <c r="C64" i="2" s="1"/>
  <c r="G64" i="2" s="1"/>
  <c r="C65" i="2" s="1"/>
  <c r="G65" i="2" s="1"/>
  <c r="C66" i="2" s="1"/>
  <c r="G66" i="2" s="1"/>
  <c r="C67" i="2" s="1"/>
  <c r="G67" i="2" s="1"/>
  <c r="C68" i="2" s="1"/>
  <c r="G68" i="2" s="1"/>
  <c r="C69" i="2" s="1"/>
  <c r="G69" i="2" s="1"/>
  <c r="C70" i="2" s="1"/>
  <c r="G70" i="2" s="1"/>
  <c r="C71" i="2" s="1"/>
  <c r="G71" i="2" s="1"/>
  <c r="C72" i="2" s="1"/>
  <c r="G72" i="2" s="1"/>
  <c r="C73" i="2" s="1"/>
  <c r="G73" i="2" s="1"/>
  <c r="C74" i="2" s="1"/>
  <c r="G74" i="2" s="1"/>
  <c r="C75" i="2" s="1"/>
  <c r="G75" i="2" s="1"/>
  <c r="C76" i="2" s="1"/>
  <c r="G76" i="2" s="1"/>
  <c r="C77" i="2" s="1"/>
  <c r="G77" i="2" s="1"/>
  <c r="C78" i="2" s="1"/>
  <c r="G78" i="2" s="1"/>
  <c r="C79" i="2" s="1"/>
  <c r="G79" i="2" s="1"/>
  <c r="C80" i="2" s="1"/>
  <c r="G80" i="2" s="1"/>
  <c r="C81" i="2" s="1"/>
  <c r="G81" i="2" s="1"/>
  <c r="C82" i="2" s="1"/>
  <c r="G82" i="2" s="1"/>
  <c r="C83" i="2" s="1"/>
  <c r="G83" i="2" s="1"/>
  <c r="C84" i="2" s="1"/>
  <c r="G84" i="2" s="1"/>
  <c r="C85" i="2" s="1"/>
  <c r="G85" i="2" s="1"/>
  <c r="C86" i="2" s="1"/>
  <c r="G86" i="2" s="1"/>
  <c r="C87" i="2" s="1"/>
  <c r="G87" i="2" s="1"/>
  <c r="C88" i="2" s="1"/>
  <c r="G88" i="2" s="1"/>
  <c r="C89" i="2" s="1"/>
  <c r="G89" i="2" s="1"/>
  <c r="C90" i="2" s="1"/>
  <c r="G90" i="2" s="1"/>
  <c r="C91" i="2" s="1"/>
  <c r="G91" i="2" s="1"/>
  <c r="C92" i="2" s="1"/>
  <c r="G92" i="2" s="1"/>
  <c r="C93" i="2" s="1"/>
  <c r="G93" i="2" s="1"/>
  <c r="C94" i="2" s="1"/>
  <c r="G94" i="2" s="1"/>
  <c r="C95" i="2" s="1"/>
  <c r="G95" i="2" s="1"/>
  <c r="C96" i="2" s="1"/>
  <c r="G96" i="2" s="1"/>
  <c r="C97" i="2" s="1"/>
  <c r="G97" i="2" s="1"/>
  <c r="C98" i="2" s="1"/>
  <c r="G98" i="2" s="1"/>
  <c r="C99" i="2" s="1"/>
  <c r="G99" i="2" s="1"/>
  <c r="C100" i="2" s="1"/>
  <c r="G100" i="2" s="1"/>
  <c r="C101" i="2" s="1"/>
  <c r="G101" i="2" s="1"/>
  <c r="C102" i="2" s="1"/>
  <c r="G102" i="2" s="1"/>
  <c r="C103" i="2" s="1"/>
  <c r="G103" i="2" s="1"/>
  <c r="C104" i="2" s="1"/>
  <c r="G104" i="2" s="1"/>
  <c r="C105" i="2" s="1"/>
  <c r="G105" i="2" s="1"/>
  <c r="C106" i="2" s="1"/>
  <c r="G106" i="2" s="1"/>
  <c r="C107" i="2" s="1"/>
  <c r="G107" i="2" s="1"/>
  <c r="C108" i="2" s="1"/>
  <c r="G108" i="2" s="1"/>
  <c r="C109" i="2" s="1"/>
  <c r="G109" i="2" s="1"/>
  <c r="C110" i="2" s="1"/>
  <c r="G110" i="2" s="1"/>
  <c r="C111" i="2" s="1"/>
  <c r="G111" i="2" s="1"/>
  <c r="C112" i="2" s="1"/>
  <c r="G112" i="2" s="1"/>
  <c r="C113" i="2" s="1"/>
  <c r="G113" i="2" s="1"/>
  <c r="C114" i="2" s="1"/>
  <c r="G114" i="2" s="1"/>
  <c r="C115" i="2" s="1"/>
  <c r="G115" i="2" s="1"/>
  <c r="C116" i="2" s="1"/>
  <c r="G116" i="2" s="1"/>
  <c r="C117" i="2" s="1"/>
  <c r="G117" i="2" s="1"/>
  <c r="C118" i="2" s="1"/>
  <c r="G118" i="2" s="1"/>
  <c r="C119" i="2" s="1"/>
  <c r="G119" i="2" s="1"/>
  <c r="C120" i="2" s="1"/>
  <c r="G120" i="2" s="1"/>
  <c r="C121" i="2" s="1"/>
  <c r="G121" i="2" s="1"/>
  <c r="C122" i="2" s="1"/>
  <c r="G122" i="2" s="1"/>
  <c r="C123" i="2" s="1"/>
  <c r="G123" i="2" s="1"/>
  <c r="C124" i="2" s="1"/>
  <c r="G124" i="2" s="1"/>
  <c r="C125" i="2" s="1"/>
  <c r="G125" i="2" s="1"/>
  <c r="C126" i="2" s="1"/>
  <c r="G126" i="2" s="1"/>
  <c r="C127" i="2" s="1"/>
  <c r="G127" i="2" s="1"/>
  <c r="C128" i="2" s="1"/>
  <c r="G128" i="2" s="1"/>
  <c r="C129" i="2" s="1"/>
  <c r="G129" i="2" s="1"/>
  <c r="C130" i="2" s="1"/>
  <c r="G130" i="2" s="1"/>
  <c r="C131" i="2" s="1"/>
  <c r="G131" i="2" s="1"/>
  <c r="C132" i="2" s="1"/>
  <c r="G132" i="2" s="1"/>
  <c r="C133" i="2" s="1"/>
  <c r="G133" i="2" s="1"/>
  <c r="C134" i="2" s="1"/>
  <c r="G134" i="2" s="1"/>
  <c r="C135" i="2" s="1"/>
  <c r="G135" i="2" s="1"/>
  <c r="C136" i="2" s="1"/>
  <c r="G136" i="2" s="1"/>
  <c r="C137" i="2" s="1"/>
  <c r="G137" i="2" s="1"/>
  <c r="C138" i="2" s="1"/>
  <c r="G138" i="2" s="1"/>
  <c r="C139" i="2" s="1"/>
  <c r="G139" i="2" s="1"/>
  <c r="C140" i="2" s="1"/>
  <c r="G140" i="2" s="1"/>
  <c r="C141" i="2" s="1"/>
  <c r="G141" i="2" s="1"/>
  <c r="C142" i="2" s="1"/>
  <c r="G142" i="2" s="1"/>
  <c r="C143" i="2" s="1"/>
  <c r="G143" i="2" s="1"/>
  <c r="C144" i="2" s="1"/>
  <c r="G144" i="2" s="1"/>
  <c r="C145" i="2" s="1"/>
  <c r="G145" i="2" s="1"/>
  <c r="C146" i="2" s="1"/>
  <c r="G146" i="2" s="1"/>
  <c r="C147" i="2" s="1"/>
  <c r="G147" i="2" s="1"/>
  <c r="C148" i="2" s="1"/>
  <c r="G148" i="2" s="1"/>
  <c r="C149" i="2" s="1"/>
  <c r="G149" i="2" s="1"/>
  <c r="C150" i="2" s="1"/>
  <c r="G150" i="2" s="1"/>
  <c r="C151" i="2" s="1"/>
  <c r="G151" i="2" s="1"/>
  <c r="C152" i="2" s="1"/>
  <c r="G152" i="2" s="1"/>
  <c r="C153" i="2" s="1"/>
  <c r="G153" i="2" s="1"/>
  <c r="C154" i="2" s="1"/>
  <c r="G154" i="2" s="1"/>
  <c r="C155" i="2" s="1"/>
  <c r="G155" i="2" s="1"/>
  <c r="C156" i="2" s="1"/>
  <c r="G156" i="2" s="1"/>
  <c r="C157" i="2" s="1"/>
  <c r="G157" i="2" s="1"/>
  <c r="C158" i="2" s="1"/>
  <c r="G158" i="2" s="1"/>
  <c r="C159" i="2" s="1"/>
  <c r="G159" i="2" s="1"/>
  <c r="C160" i="2" s="1"/>
  <c r="G160" i="2" s="1"/>
  <c r="C161" i="2" s="1"/>
  <c r="G161" i="2" s="1"/>
  <c r="C162" i="2" s="1"/>
  <c r="G162" i="2" s="1"/>
  <c r="C163" i="2" s="1"/>
  <c r="G163" i="2" s="1"/>
  <c r="C164" i="2" s="1"/>
  <c r="G164" i="2" s="1"/>
  <c r="C165" i="2" s="1"/>
  <c r="G165" i="2" s="1"/>
  <c r="C166" i="2" s="1"/>
  <c r="G166" i="2" s="1"/>
  <c r="C167" i="2" s="1"/>
  <c r="G167" i="2" s="1"/>
  <c r="C168" i="2" s="1"/>
  <c r="G168" i="2" s="1"/>
  <c r="C169" i="2" s="1"/>
  <c r="G169" i="2" s="1"/>
  <c r="C170" i="2" s="1"/>
  <c r="G170" i="2" s="1"/>
  <c r="C171" i="2" s="1"/>
  <c r="G171" i="2" s="1"/>
  <c r="C172" i="2" s="1"/>
  <c r="G172" i="2" s="1"/>
  <c r="C173" i="2" s="1"/>
  <c r="G173" i="2" s="1"/>
  <c r="C174" i="2" s="1"/>
  <c r="G174" i="2" s="1"/>
  <c r="C175" i="2" s="1"/>
  <c r="G175" i="2" s="1"/>
  <c r="C176" i="2" s="1"/>
  <c r="G176" i="2" s="1"/>
  <c r="C177" i="2" s="1"/>
  <c r="G177" i="2" s="1"/>
  <c r="C178" i="2" s="1"/>
  <c r="G178" i="2" s="1"/>
  <c r="C179" i="2" s="1"/>
  <c r="G179" i="2" s="1"/>
  <c r="C180" i="2" s="1"/>
  <c r="G180" i="2" s="1"/>
  <c r="C181" i="2" s="1"/>
  <c r="G181" i="2" s="1"/>
  <c r="C182" i="2" s="1"/>
  <c r="G182" i="2" s="1"/>
  <c r="C183" i="2" s="1"/>
  <c r="G183" i="2" s="1"/>
  <c r="C184" i="2" s="1"/>
  <c r="G184" i="2" s="1"/>
  <c r="C185" i="2" s="1"/>
  <c r="G185" i="2" s="1"/>
  <c r="C186" i="2" s="1"/>
  <c r="G186" i="2" s="1"/>
  <c r="C187" i="2" s="1"/>
  <c r="G187" i="2" s="1"/>
  <c r="C188" i="2" s="1"/>
  <c r="G188" i="2" s="1"/>
  <c r="C189" i="2" s="1"/>
  <c r="G189" i="2" s="1"/>
  <c r="C190" i="2" s="1"/>
  <c r="G190" i="2" s="1"/>
  <c r="C191" i="2" s="1"/>
  <c r="G191" i="2" s="1"/>
  <c r="C192" i="2" s="1"/>
  <c r="G192" i="2" s="1"/>
  <c r="C193" i="2" s="1"/>
  <c r="G193" i="2" s="1"/>
  <c r="C194" i="2" s="1"/>
  <c r="G194" i="2" s="1"/>
  <c r="C195" i="2" s="1"/>
  <c r="G195" i="2" s="1"/>
  <c r="C196" i="2" s="1"/>
  <c r="G196" i="2" s="1"/>
  <c r="C197" i="2" s="1"/>
  <c r="G197" i="2" s="1"/>
  <c r="C198" i="2" s="1"/>
  <c r="G198" i="2" s="1"/>
  <c r="C199" i="2" s="1"/>
  <c r="G199" i="2" s="1"/>
  <c r="C200" i="2" s="1"/>
  <c r="G200" i="2" s="1"/>
  <c r="C201" i="2" s="1"/>
  <c r="G201" i="2" s="1"/>
  <c r="C202" i="2" s="1"/>
  <c r="G202" i="2" s="1"/>
  <c r="C203" i="2" s="1"/>
  <c r="G203" i="2" s="1"/>
  <c r="C204" i="2" s="1"/>
  <c r="G204" i="2" s="1"/>
  <c r="C205" i="2" s="1"/>
  <c r="G205" i="2" s="1"/>
  <c r="C206" i="2" s="1"/>
  <c r="G206" i="2" s="1"/>
  <c r="C207" i="2" s="1"/>
  <c r="G207" i="2" s="1"/>
  <c r="C208" i="2" s="1"/>
  <c r="G208" i="2" s="1"/>
  <c r="C209" i="2" s="1"/>
  <c r="G209" i="2" s="1"/>
  <c r="C210" i="2" s="1"/>
  <c r="G210" i="2" s="1"/>
  <c r="C211" i="2" s="1"/>
  <c r="G211" i="2" s="1"/>
  <c r="C212" i="2" s="1"/>
  <c r="G212" i="2" s="1"/>
  <c r="C213" i="2" s="1"/>
  <c r="G213" i="2" s="1"/>
  <c r="C214" i="2" s="1"/>
  <c r="G214" i="2" s="1"/>
  <c r="C215" i="2" s="1"/>
  <c r="G215" i="2" s="1"/>
  <c r="C216" i="2" s="1"/>
  <c r="G216" i="2" s="1"/>
  <c r="C217" i="2" s="1"/>
  <c r="G217" i="2" s="1"/>
  <c r="C218" i="2" s="1"/>
  <c r="G218" i="2" s="1"/>
  <c r="C219" i="2" s="1"/>
  <c r="G219" i="2" s="1"/>
  <c r="C220" i="2" s="1"/>
  <c r="G220" i="2" s="1"/>
  <c r="C221" i="2" s="1"/>
  <c r="G221" i="2" s="1"/>
  <c r="C222" i="2" s="1"/>
  <c r="G222" i="2" s="1"/>
  <c r="C223" i="2" s="1"/>
  <c r="G223" i="2" s="1"/>
  <c r="C224" i="2" s="1"/>
  <c r="G224" i="2" s="1"/>
  <c r="C225" i="2" s="1"/>
  <c r="G225" i="2" s="1"/>
  <c r="C226" i="2" s="1"/>
  <c r="G226" i="2" s="1"/>
  <c r="C227" i="2" s="1"/>
  <c r="G227" i="2" s="1"/>
  <c r="C228" i="2" s="1"/>
  <c r="G228" i="2" s="1"/>
  <c r="C229" i="2" s="1"/>
  <c r="G229" i="2" s="1"/>
  <c r="C230" i="2" s="1"/>
  <c r="G230" i="2" s="1"/>
  <c r="C231" i="2" s="1"/>
  <c r="G231" i="2" s="1"/>
  <c r="C232" i="2" s="1"/>
  <c r="G232" i="2" s="1"/>
  <c r="C233" i="2" s="1"/>
  <c r="G233" i="2" s="1"/>
  <c r="C234" i="2" s="1"/>
  <c r="G234" i="2" s="1"/>
  <c r="C235" i="2" s="1"/>
  <c r="G235" i="2" s="1"/>
  <c r="C236" i="2" s="1"/>
  <c r="G236" i="2" s="1"/>
  <c r="C237" i="2" s="1"/>
  <c r="G237" i="2" s="1"/>
  <c r="C238" i="2" s="1"/>
  <c r="G238" i="2" s="1"/>
  <c r="C239" i="2" s="1"/>
  <c r="G239" i="2" s="1"/>
  <c r="C240" i="2" s="1"/>
  <c r="G240" i="2" s="1"/>
  <c r="C241" i="2" s="1"/>
  <c r="G241" i="2" s="1"/>
  <c r="C242" i="2" s="1"/>
  <c r="G242" i="2" s="1"/>
  <c r="C243" i="2" s="1"/>
  <c r="G243" i="2" s="1"/>
  <c r="C244" i="2" s="1"/>
  <c r="G244" i="2" s="1"/>
  <c r="C245" i="2" s="1"/>
  <c r="G245" i="2" s="1"/>
  <c r="C246" i="2" s="1"/>
  <c r="G246" i="2" s="1"/>
  <c r="C247" i="2" s="1"/>
  <c r="G247" i="2" s="1"/>
  <c r="C248" i="2" s="1"/>
  <c r="G248" i="2" s="1"/>
  <c r="C249" i="2" s="1"/>
  <c r="G249" i="2" s="1"/>
  <c r="C250" i="2" s="1"/>
  <c r="G250" i="2" s="1"/>
  <c r="C251" i="2" s="1"/>
  <c r="G251" i="2" s="1"/>
  <c r="C252" i="2" s="1"/>
  <c r="G252" i="2" s="1"/>
  <c r="C253" i="2" s="1"/>
  <c r="G253" i="2" s="1"/>
  <c r="C254" i="2" s="1"/>
  <c r="G254" i="2" s="1"/>
  <c r="C255" i="2" s="1"/>
  <c r="G255" i="2" s="1"/>
  <c r="C256" i="2" s="1"/>
  <c r="G256" i="2" s="1"/>
  <c r="F163" i="2"/>
  <c r="F254" i="2"/>
  <c r="F250" i="2"/>
  <c r="F240" i="2"/>
  <c r="F150" i="2"/>
  <c r="F49" i="2"/>
  <c r="F146" i="2"/>
  <c r="D79" i="2"/>
  <c r="F79" i="2" s="1"/>
  <c r="D40" i="2"/>
  <c r="F66" i="2"/>
  <c r="F95" i="2"/>
  <c r="F152" i="2"/>
  <c r="F92" i="2"/>
  <c r="F220" i="2"/>
  <c r="F171" i="2"/>
  <c r="F28" i="2"/>
  <c r="F205" i="2"/>
  <c r="F104" i="2"/>
  <c r="F17" i="2"/>
  <c r="F80" i="2"/>
  <c r="F94" i="2"/>
  <c r="F109" i="2"/>
  <c r="F35" i="2"/>
  <c r="F178" i="2"/>
  <c r="F247" i="2"/>
  <c r="F25" i="2"/>
  <c r="F170" i="2"/>
  <c r="F121" i="2"/>
  <c r="F255" i="2"/>
  <c r="F107" i="2"/>
  <c r="F119" i="2"/>
  <c r="F98" i="2"/>
  <c r="F126" i="2"/>
  <c r="F127" i="2"/>
  <c r="F184" i="2"/>
  <c r="F78" i="2"/>
  <c r="F200" i="2"/>
  <c r="F54" i="2"/>
  <c r="F90" i="2"/>
  <c r="F101" i="2"/>
  <c r="F141" i="2"/>
  <c r="F32" i="2"/>
  <c r="F113" i="2"/>
  <c r="F124" i="2"/>
  <c r="F252" i="2"/>
  <c r="F224" i="2"/>
  <c r="F125" i="2"/>
  <c r="F143" i="2"/>
  <c r="F157" i="2"/>
  <c r="F62" i="2"/>
  <c r="F58" i="2"/>
  <c r="F135" i="2"/>
  <c r="F36" i="2"/>
  <c r="F164" i="2"/>
  <c r="F33" i="2"/>
  <c r="F189" i="2"/>
  <c r="F52" i="2"/>
  <c r="F180" i="2"/>
  <c r="F118" i="2"/>
  <c r="F60" i="2"/>
  <c r="F188" i="2"/>
  <c r="F175" i="2"/>
  <c r="F43" i="2"/>
  <c r="F165" i="2"/>
  <c r="F198" i="2"/>
  <c r="F122" i="2"/>
  <c r="F214" i="2"/>
  <c r="F194" i="2"/>
  <c r="F105" i="2"/>
  <c r="F120" i="2"/>
  <c r="F68" i="2"/>
  <c r="F196" i="2"/>
  <c r="F30" i="2"/>
  <c r="F139" i="2"/>
  <c r="F197" i="2"/>
  <c r="F183" i="2"/>
  <c r="F48" i="2"/>
  <c r="F77" i="2"/>
  <c r="F249" i="2"/>
  <c r="F166" i="2"/>
  <c r="F192" i="2"/>
  <c r="F76" i="2"/>
  <c r="F204" i="2"/>
  <c r="F20" i="2"/>
  <c r="F86" i="2"/>
  <c r="F72" i="2"/>
  <c r="F18" i="2"/>
  <c r="F138" i="2"/>
  <c r="F233" i="2"/>
  <c r="F160" i="2"/>
  <c r="F84" i="2"/>
  <c r="F212" i="2"/>
  <c r="F59" i="4" l="1"/>
  <c r="F105" i="4"/>
  <c r="Q36" i="4"/>
  <c r="Q126" i="4"/>
  <c r="Q79" i="4"/>
  <c r="Q81" i="4"/>
  <c r="Q18" i="4"/>
  <c r="Q63" i="4"/>
  <c r="Q54" i="4"/>
  <c r="Q97" i="4"/>
  <c r="F125" i="4"/>
  <c r="Q57" i="4"/>
  <c r="Q42" i="4"/>
  <c r="F115" i="4"/>
  <c r="Q14" i="4"/>
  <c r="F58" i="4"/>
  <c r="F104" i="4"/>
  <c r="Q107" i="4"/>
  <c r="F103" i="4"/>
  <c r="Q93" i="4"/>
  <c r="F40" i="4"/>
  <c r="Q122" i="4"/>
  <c r="Q75" i="4"/>
  <c r="F114" i="4"/>
  <c r="F78" i="4"/>
  <c r="F66" i="4"/>
  <c r="Q112" i="4"/>
  <c r="F71" i="4"/>
  <c r="F123" i="4"/>
  <c r="Q85" i="4"/>
  <c r="Q49" i="4"/>
  <c r="F76" i="4"/>
  <c r="F122" i="4"/>
  <c r="F44" i="4"/>
  <c r="F82" i="4"/>
  <c r="F35" i="4"/>
  <c r="F33" i="4"/>
  <c r="F101" i="4"/>
  <c r="F30" i="4"/>
  <c r="F18" i="4"/>
  <c r="F38" i="4"/>
  <c r="F24" i="4"/>
  <c r="F62" i="4"/>
  <c r="Q88" i="4"/>
  <c r="F81" i="4"/>
  <c r="Q80" i="4"/>
  <c r="F119" i="4"/>
  <c r="Q72" i="4"/>
  <c r="F111" i="4"/>
  <c r="Q51" i="4"/>
  <c r="F131" i="4"/>
  <c r="F72" i="4"/>
  <c r="R14" i="4"/>
  <c r="N15" i="4" s="1"/>
  <c r="R15" i="4" s="1"/>
  <c r="N16" i="4" s="1"/>
  <c r="R16" i="4" s="1"/>
  <c r="N17" i="4" s="1"/>
  <c r="R17" i="4" s="1"/>
  <c r="N18" i="4" s="1"/>
  <c r="R18" i="4" s="1"/>
  <c r="N19" i="4" s="1"/>
  <c r="R19" i="4" s="1"/>
  <c r="N20" i="4" s="1"/>
  <c r="R20" i="4" s="1"/>
  <c r="N21" i="4" s="1"/>
  <c r="R21" i="4" s="1"/>
  <c r="N22" i="4" s="1"/>
  <c r="R22" i="4" s="1"/>
  <c r="N23" i="4" s="1"/>
  <c r="R23" i="4" s="1"/>
  <c r="N24" i="4" s="1"/>
  <c r="R24" i="4" s="1"/>
  <c r="N25" i="4" s="1"/>
  <c r="R25" i="4" s="1"/>
  <c r="N26" i="4" s="1"/>
  <c r="R26" i="4" s="1"/>
  <c r="N27" i="4" s="1"/>
  <c r="R27" i="4" s="1"/>
  <c r="N28" i="4" s="1"/>
  <c r="R28" i="4" s="1"/>
  <c r="N29" i="4" s="1"/>
  <c r="R29" i="4" s="1"/>
  <c r="N30" i="4" s="1"/>
  <c r="R30" i="4" s="1"/>
  <c r="N31" i="4" s="1"/>
  <c r="R31" i="4" s="1"/>
  <c r="N32" i="4" s="1"/>
  <c r="R32" i="4" s="1"/>
  <c r="N33" i="4" s="1"/>
  <c r="R33" i="4" s="1"/>
  <c r="N34" i="4" s="1"/>
  <c r="R34" i="4" s="1"/>
  <c r="N35" i="4" s="1"/>
  <c r="R35" i="4" s="1"/>
  <c r="N36" i="4" s="1"/>
  <c r="R36" i="4" s="1"/>
  <c r="N37" i="4" s="1"/>
  <c r="R37" i="4" s="1"/>
  <c r="N38" i="4" s="1"/>
  <c r="R38" i="4" s="1"/>
  <c r="N39" i="4" s="1"/>
  <c r="R39" i="4" s="1"/>
  <c r="N40" i="4" s="1"/>
  <c r="R40" i="4" s="1"/>
  <c r="N41" i="4" s="1"/>
  <c r="R41" i="4" s="1"/>
  <c r="N42" i="4" s="1"/>
  <c r="R42" i="4" s="1"/>
  <c r="N43" i="4" s="1"/>
  <c r="R43" i="4" s="1"/>
  <c r="N44" i="4" s="1"/>
  <c r="R44" i="4" s="1"/>
  <c r="N45" i="4" s="1"/>
  <c r="R45" i="4" s="1"/>
  <c r="N46" i="4" s="1"/>
  <c r="R46" i="4" s="1"/>
  <c r="N47" i="4" s="1"/>
  <c r="R47" i="4" s="1"/>
  <c r="N48" i="4" s="1"/>
  <c r="R48" i="4" s="1"/>
  <c r="N49" i="4" s="1"/>
  <c r="R49" i="4" s="1"/>
  <c r="N50" i="4" s="1"/>
  <c r="R50" i="4" s="1"/>
  <c r="N51" i="4" s="1"/>
  <c r="R51" i="4" s="1"/>
  <c r="N52" i="4" s="1"/>
  <c r="R52" i="4" s="1"/>
  <c r="N53" i="4" s="1"/>
  <c r="R53" i="4" s="1"/>
  <c r="N54" i="4" s="1"/>
  <c r="R54" i="4" s="1"/>
  <c r="N55" i="4" s="1"/>
  <c r="R55" i="4" s="1"/>
  <c r="N56" i="4" s="1"/>
  <c r="R56" i="4" s="1"/>
  <c r="N57" i="4" s="1"/>
  <c r="R57" i="4" s="1"/>
  <c r="N58" i="4" s="1"/>
  <c r="R58" i="4" s="1"/>
  <c r="N59" i="4" s="1"/>
  <c r="R59" i="4" s="1"/>
  <c r="N60" i="4" s="1"/>
  <c r="R60" i="4" s="1"/>
  <c r="N61" i="4" s="1"/>
  <c r="R61" i="4" s="1"/>
  <c r="N62" i="4" s="1"/>
  <c r="R62" i="4" s="1"/>
  <c r="N63" i="4" s="1"/>
  <c r="R63" i="4" s="1"/>
  <c r="N64" i="4" s="1"/>
  <c r="R64" i="4" s="1"/>
  <c r="N65" i="4" s="1"/>
  <c r="R65" i="4" s="1"/>
  <c r="N66" i="4" s="1"/>
  <c r="R66" i="4" s="1"/>
  <c r="N67" i="4" s="1"/>
  <c r="R67" i="4" s="1"/>
  <c r="N68" i="4" s="1"/>
  <c r="R68" i="4" s="1"/>
  <c r="N69" i="4" s="1"/>
  <c r="R69" i="4" s="1"/>
  <c r="N70" i="4" s="1"/>
  <c r="R70" i="4" s="1"/>
  <c r="N71" i="4" s="1"/>
  <c r="R71" i="4" s="1"/>
  <c r="N72" i="4" s="1"/>
  <c r="R72" i="4" s="1"/>
  <c r="N73" i="4" s="1"/>
  <c r="R73" i="4" s="1"/>
  <c r="N74" i="4" s="1"/>
  <c r="R74" i="4" s="1"/>
  <c r="N75" i="4" s="1"/>
  <c r="R75" i="4" s="1"/>
  <c r="N76" i="4" s="1"/>
  <c r="R76" i="4" s="1"/>
  <c r="N77" i="4" s="1"/>
  <c r="R77" i="4" s="1"/>
  <c r="N78" i="4" s="1"/>
  <c r="R78" i="4" s="1"/>
  <c r="N79" i="4" s="1"/>
  <c r="R79" i="4" s="1"/>
  <c r="N80" i="4" s="1"/>
  <c r="R80" i="4" s="1"/>
  <c r="N81" i="4" s="1"/>
  <c r="R81" i="4" s="1"/>
  <c r="N82" i="4" s="1"/>
  <c r="R82" i="4" s="1"/>
  <c r="N83" i="4" s="1"/>
  <c r="R83" i="4" s="1"/>
  <c r="N84" i="4" s="1"/>
  <c r="R84" i="4" s="1"/>
  <c r="N85" i="4" s="1"/>
  <c r="R85" i="4" s="1"/>
  <c r="N86" i="4" s="1"/>
  <c r="R86" i="4" s="1"/>
  <c r="N87" i="4" s="1"/>
  <c r="R87" i="4" s="1"/>
  <c r="N88" i="4" s="1"/>
  <c r="R88" i="4" s="1"/>
  <c r="N89" i="4" s="1"/>
  <c r="R89" i="4" s="1"/>
  <c r="N90" i="4" s="1"/>
  <c r="R90" i="4" s="1"/>
  <c r="N91" i="4" s="1"/>
  <c r="R91" i="4" s="1"/>
  <c r="N92" i="4" s="1"/>
  <c r="R92" i="4" s="1"/>
  <c r="N93" i="4" s="1"/>
  <c r="R93" i="4" s="1"/>
  <c r="N94" i="4" s="1"/>
  <c r="R94" i="4" s="1"/>
  <c r="N95" i="4" s="1"/>
  <c r="R95" i="4" s="1"/>
  <c r="N96" i="4" s="1"/>
  <c r="R96" i="4" s="1"/>
  <c r="N97" i="4" s="1"/>
  <c r="R97" i="4" s="1"/>
  <c r="N98" i="4" s="1"/>
  <c r="R98" i="4" s="1"/>
  <c r="N99" i="4" s="1"/>
  <c r="R99" i="4" s="1"/>
  <c r="N100" i="4" s="1"/>
  <c r="R100" i="4" s="1"/>
  <c r="N101" i="4" s="1"/>
  <c r="R101" i="4" s="1"/>
  <c r="N102" i="4" s="1"/>
  <c r="R102" i="4" s="1"/>
  <c r="N103" i="4" s="1"/>
  <c r="R103" i="4" s="1"/>
  <c r="N104" i="4" s="1"/>
  <c r="R104" i="4" s="1"/>
  <c r="N105" i="4" s="1"/>
  <c r="R105" i="4" s="1"/>
  <c r="N106" i="4" s="1"/>
  <c r="R106" i="4" s="1"/>
  <c r="N107" i="4" s="1"/>
  <c r="R107" i="4" s="1"/>
  <c r="N108" i="4" s="1"/>
  <c r="R108" i="4" s="1"/>
  <c r="N109" i="4" s="1"/>
  <c r="R109" i="4" s="1"/>
  <c r="N110" i="4" s="1"/>
  <c r="R110" i="4" s="1"/>
  <c r="N111" i="4" s="1"/>
  <c r="R111" i="4" s="1"/>
  <c r="N112" i="4" s="1"/>
  <c r="R112" i="4" s="1"/>
  <c r="N113" i="4" s="1"/>
  <c r="R113" i="4" s="1"/>
  <c r="N114" i="4" s="1"/>
  <c r="R114" i="4" s="1"/>
  <c r="N115" i="4" s="1"/>
  <c r="R115" i="4" s="1"/>
  <c r="N116" i="4" s="1"/>
  <c r="R116" i="4" s="1"/>
  <c r="N117" i="4" s="1"/>
  <c r="R117" i="4" s="1"/>
  <c r="N118" i="4" s="1"/>
  <c r="R118" i="4" s="1"/>
  <c r="N119" i="4" s="1"/>
  <c r="R119" i="4" s="1"/>
  <c r="N120" i="4" s="1"/>
  <c r="R120" i="4" s="1"/>
  <c r="N121" i="4" s="1"/>
  <c r="R121" i="4" s="1"/>
  <c r="N122" i="4" s="1"/>
  <c r="R122" i="4" s="1"/>
  <c r="N123" i="4" s="1"/>
  <c r="R123" i="4" s="1"/>
  <c r="N124" i="4" s="1"/>
  <c r="R124" i="4" s="1"/>
  <c r="N125" i="4" s="1"/>
  <c r="R125" i="4" s="1"/>
  <c r="N126" i="4" s="1"/>
  <c r="R126" i="4" s="1"/>
  <c r="N127" i="4" s="1"/>
  <c r="R127" i="4" s="1"/>
  <c r="N128" i="4" s="1"/>
  <c r="R128" i="4" s="1"/>
  <c r="N129" i="4" s="1"/>
  <c r="R129" i="4" s="1"/>
  <c r="N130" i="4" s="1"/>
  <c r="R130" i="4" s="1"/>
  <c r="N131" i="4" s="1"/>
  <c r="R131" i="4" s="1"/>
  <c r="N132" i="4" s="1"/>
  <c r="R132" i="4" s="1"/>
  <c r="N133" i="4" s="1"/>
  <c r="R133" i="4" s="1"/>
  <c r="N134" i="4" s="1"/>
  <c r="R134" i="4" s="1"/>
  <c r="Q101" i="4"/>
  <c r="F99" i="4"/>
  <c r="Q34" i="4"/>
  <c r="F42" i="4"/>
  <c r="Q31" i="4"/>
  <c r="Q55" i="4"/>
  <c r="Q29" i="4"/>
  <c r="F97" i="4"/>
  <c r="F80" i="4"/>
  <c r="Q48" i="4"/>
  <c r="Q58" i="4"/>
  <c r="F89" i="4"/>
  <c r="F57" i="4"/>
  <c r="F118" i="4"/>
  <c r="G14" i="4"/>
  <c r="C15" i="4" s="1"/>
  <c r="G15" i="4" s="1"/>
  <c r="C16" i="4" s="1"/>
  <c r="G16" i="4" s="1"/>
  <c r="C17" i="4" s="1"/>
  <c r="G17" i="4" s="1"/>
  <c r="C18" i="4" s="1"/>
  <c r="G18" i="4" s="1"/>
  <c r="C19" i="4" s="1"/>
  <c r="G19" i="4" s="1"/>
  <c r="C20" i="4" s="1"/>
  <c r="G20" i="4" s="1"/>
  <c r="C21" i="4" s="1"/>
  <c r="G21" i="4" s="1"/>
  <c r="C22" i="4" s="1"/>
  <c r="G22" i="4" s="1"/>
  <c r="C23" i="4" s="1"/>
  <c r="G23" i="4" s="1"/>
  <c r="C24" i="4" s="1"/>
  <c r="G24" i="4" s="1"/>
  <c r="C25" i="4" s="1"/>
  <c r="G25" i="4" s="1"/>
  <c r="C26" i="4" s="1"/>
  <c r="G26" i="4" s="1"/>
  <c r="C27" i="4" s="1"/>
  <c r="G27" i="4" s="1"/>
  <c r="C28" i="4" s="1"/>
  <c r="G28" i="4" s="1"/>
  <c r="C29" i="4" s="1"/>
  <c r="G29" i="4" s="1"/>
  <c r="C30" i="4" s="1"/>
  <c r="G30" i="4" s="1"/>
  <c r="C31" i="4" s="1"/>
  <c r="G31" i="4" s="1"/>
  <c r="C32" i="4" s="1"/>
  <c r="G32" i="4" s="1"/>
  <c r="C33" i="4" s="1"/>
  <c r="G33" i="4" s="1"/>
  <c r="C34" i="4" s="1"/>
  <c r="G34" i="4" s="1"/>
  <c r="C35" i="4" s="1"/>
  <c r="G35" i="4" s="1"/>
  <c r="C36" i="4" s="1"/>
  <c r="G36" i="4" s="1"/>
  <c r="C37" i="4" s="1"/>
  <c r="G37" i="4" s="1"/>
  <c r="C38" i="4" s="1"/>
  <c r="G38" i="4" s="1"/>
  <c r="C39" i="4" s="1"/>
  <c r="G39" i="4" s="1"/>
  <c r="C40" i="4" s="1"/>
  <c r="G40" i="4" s="1"/>
  <c r="C41" i="4" s="1"/>
  <c r="G41" i="4" s="1"/>
  <c r="C42" i="4" s="1"/>
  <c r="G42" i="4" s="1"/>
  <c r="C43" i="4" s="1"/>
  <c r="G43" i="4" s="1"/>
  <c r="C44" i="4" s="1"/>
  <c r="G44" i="4" s="1"/>
  <c r="C45" i="4" s="1"/>
  <c r="G45" i="4" s="1"/>
  <c r="C46" i="4" s="1"/>
  <c r="G46" i="4" s="1"/>
  <c r="C47" i="4" s="1"/>
  <c r="G47" i="4" s="1"/>
  <c r="C48" i="4" s="1"/>
  <c r="G48" i="4" s="1"/>
  <c r="C49" i="4" s="1"/>
  <c r="G49" i="4" s="1"/>
  <c r="C50" i="4" s="1"/>
  <c r="G50" i="4" s="1"/>
  <c r="C51" i="4" s="1"/>
  <c r="G51" i="4" s="1"/>
  <c r="C52" i="4" s="1"/>
  <c r="G52" i="4" s="1"/>
  <c r="C53" i="4" s="1"/>
  <c r="G53" i="4" s="1"/>
  <c r="C54" i="4" s="1"/>
  <c r="G54" i="4" s="1"/>
  <c r="C55" i="4" s="1"/>
  <c r="G55" i="4" s="1"/>
  <c r="C56" i="4" s="1"/>
  <c r="G56" i="4" s="1"/>
  <c r="C57" i="4" s="1"/>
  <c r="G57" i="4" s="1"/>
  <c r="C58" i="4" s="1"/>
  <c r="G58" i="4" s="1"/>
  <c r="C59" i="4" s="1"/>
  <c r="G59" i="4" s="1"/>
  <c r="C60" i="4" s="1"/>
  <c r="G60" i="4" s="1"/>
  <c r="C61" i="4" s="1"/>
  <c r="G61" i="4" s="1"/>
  <c r="C62" i="4" s="1"/>
  <c r="G62" i="4" s="1"/>
  <c r="C63" i="4" s="1"/>
  <c r="G63" i="4" s="1"/>
  <c r="C64" i="4" s="1"/>
  <c r="G64" i="4" s="1"/>
  <c r="C65" i="4" s="1"/>
  <c r="G65" i="4" s="1"/>
  <c r="C66" i="4" s="1"/>
  <c r="G66" i="4" s="1"/>
  <c r="C67" i="4" s="1"/>
  <c r="G67" i="4" s="1"/>
  <c r="C68" i="4" s="1"/>
  <c r="G68" i="4" s="1"/>
  <c r="C69" i="4" s="1"/>
  <c r="G69" i="4" s="1"/>
  <c r="C70" i="4" s="1"/>
  <c r="G70" i="4" s="1"/>
  <c r="C71" i="4" s="1"/>
  <c r="G71" i="4" s="1"/>
  <c r="C72" i="4" s="1"/>
  <c r="G72" i="4" s="1"/>
  <c r="C73" i="4" s="1"/>
  <c r="G73" i="4" s="1"/>
  <c r="C74" i="4" s="1"/>
  <c r="G74" i="4" s="1"/>
  <c r="C75" i="4" s="1"/>
  <c r="G75" i="4" s="1"/>
  <c r="C76" i="4" s="1"/>
  <c r="G76" i="4" s="1"/>
  <c r="C77" i="4" s="1"/>
  <c r="G77" i="4" s="1"/>
  <c r="C78" i="4" s="1"/>
  <c r="G78" i="4" s="1"/>
  <c r="C79" i="4" s="1"/>
  <c r="G79" i="4" s="1"/>
  <c r="C80" i="4" s="1"/>
  <c r="G80" i="4" s="1"/>
  <c r="C81" i="4" s="1"/>
  <c r="G81" i="4" s="1"/>
  <c r="C82" i="4" s="1"/>
  <c r="G82" i="4" s="1"/>
  <c r="C83" i="4" s="1"/>
  <c r="G83" i="4" s="1"/>
  <c r="C84" i="4" s="1"/>
  <c r="G84" i="4" s="1"/>
  <c r="C85" i="4" s="1"/>
  <c r="G85" i="4" s="1"/>
  <c r="C86" i="4" s="1"/>
  <c r="G86" i="4" s="1"/>
  <c r="C87" i="4" s="1"/>
  <c r="G87" i="4" s="1"/>
  <c r="C88" i="4" s="1"/>
  <c r="G88" i="4" s="1"/>
  <c r="C89" i="4" s="1"/>
  <c r="G89" i="4" s="1"/>
  <c r="C90" i="4" s="1"/>
  <c r="G90" i="4" s="1"/>
  <c r="C91" i="4" s="1"/>
  <c r="G91" i="4" s="1"/>
  <c r="C92" i="4" s="1"/>
  <c r="G92" i="4" s="1"/>
  <c r="C93" i="4" s="1"/>
  <c r="G93" i="4" s="1"/>
  <c r="C94" i="4" s="1"/>
  <c r="G94" i="4" s="1"/>
  <c r="C95" i="4" s="1"/>
  <c r="G95" i="4" s="1"/>
  <c r="C96" i="4" s="1"/>
  <c r="G96" i="4" s="1"/>
  <c r="C97" i="4" s="1"/>
  <c r="G97" i="4" s="1"/>
  <c r="C98" i="4" s="1"/>
  <c r="G98" i="4" s="1"/>
  <c r="C99" i="4" s="1"/>
  <c r="G99" i="4" s="1"/>
  <c r="C100" i="4" s="1"/>
  <c r="G100" i="4" s="1"/>
  <c r="C101" i="4" s="1"/>
  <c r="G101" i="4" s="1"/>
  <c r="C102" i="4" s="1"/>
  <c r="G102" i="4" s="1"/>
  <c r="C103" i="4" s="1"/>
  <c r="G103" i="4" s="1"/>
  <c r="C104" i="4" s="1"/>
  <c r="G104" i="4" s="1"/>
  <c r="C105" i="4" s="1"/>
  <c r="G105" i="4" s="1"/>
  <c r="C106" i="4" s="1"/>
  <c r="G106" i="4" s="1"/>
  <c r="C107" i="4" s="1"/>
  <c r="G107" i="4" s="1"/>
  <c r="C108" i="4" s="1"/>
  <c r="G108" i="4" s="1"/>
  <c r="C109" i="4" s="1"/>
  <c r="G109" i="4" s="1"/>
  <c r="C110" i="4" s="1"/>
  <c r="G110" i="4" s="1"/>
  <c r="C111" i="4" s="1"/>
  <c r="G111" i="4" s="1"/>
  <c r="C112" i="4" s="1"/>
  <c r="G112" i="4" s="1"/>
  <c r="C113" i="4" s="1"/>
  <c r="G113" i="4" s="1"/>
  <c r="C114" i="4" s="1"/>
  <c r="G114" i="4" s="1"/>
  <c r="C115" i="4" s="1"/>
  <c r="G115" i="4" s="1"/>
  <c r="C116" i="4" s="1"/>
  <c r="G116" i="4" s="1"/>
  <c r="C117" i="4" s="1"/>
  <c r="G117" i="4" s="1"/>
  <c r="C118" i="4" s="1"/>
  <c r="G118" i="4" s="1"/>
  <c r="C119" i="4" s="1"/>
  <c r="G119" i="4" s="1"/>
  <c r="C120" i="4" s="1"/>
  <c r="G120" i="4" s="1"/>
  <c r="C121" i="4" s="1"/>
  <c r="G121" i="4" s="1"/>
  <c r="C122" i="4" s="1"/>
  <c r="G122" i="4" s="1"/>
  <c r="C123" i="4" s="1"/>
  <c r="G123" i="4" s="1"/>
  <c r="C124" i="4" s="1"/>
  <c r="G124" i="4" s="1"/>
  <c r="C125" i="4" s="1"/>
  <c r="G125" i="4" s="1"/>
  <c r="C126" i="4" s="1"/>
  <c r="G126" i="4" s="1"/>
  <c r="C127" i="4" s="1"/>
  <c r="G127" i="4" s="1"/>
  <c r="C128" i="4" s="1"/>
  <c r="G128" i="4" s="1"/>
  <c r="C129" i="4" s="1"/>
  <c r="G129" i="4" s="1"/>
  <c r="C130" i="4" s="1"/>
  <c r="G130" i="4" s="1"/>
  <c r="C131" i="4" s="1"/>
  <c r="G131" i="4" s="1"/>
  <c r="C132" i="4" s="1"/>
  <c r="G132" i="4" s="1"/>
  <c r="C133" i="4" s="1"/>
  <c r="G133" i="4" s="1"/>
  <c r="C134" i="4" s="1"/>
  <c r="G134" i="4" s="1"/>
  <c r="F39" i="4"/>
  <c r="Q123" i="4"/>
  <c r="F109" i="4"/>
  <c r="Q115" i="4"/>
  <c r="Q87" i="4"/>
  <c r="F15" i="4"/>
  <c r="Q71" i="4"/>
  <c r="Q66" i="4"/>
  <c r="F53" i="4"/>
  <c r="Q86" i="4"/>
  <c r="F51" i="4"/>
  <c r="F94" i="4"/>
  <c r="Q44" i="4"/>
  <c r="F93" i="4"/>
  <c r="Q45" i="4"/>
  <c r="F121" i="4"/>
  <c r="F77" i="4"/>
  <c r="Q116" i="4"/>
  <c r="Q30" i="4"/>
  <c r="F85" i="4"/>
  <c r="Q129" i="4"/>
  <c r="Q118" i="4"/>
  <c r="F117" i="4"/>
  <c r="F64" i="4"/>
  <c r="F110" i="4"/>
  <c r="F26" i="4"/>
  <c r="Q124" i="4"/>
  <c r="F95" i="4"/>
  <c r="F120" i="4"/>
  <c r="F124" i="4"/>
  <c r="Q108" i="4"/>
  <c r="Q56" i="4"/>
  <c r="F34" i="4"/>
  <c r="F31" i="4"/>
  <c r="Q132" i="4"/>
  <c r="F67" i="4"/>
  <c r="Q60" i="4"/>
  <c r="Q83" i="4"/>
  <c r="Q23" i="4"/>
  <c r="F52" i="4"/>
  <c r="Q20" i="4"/>
  <c r="F43" i="4"/>
  <c r="F41" i="4"/>
  <c r="D24" i="3" l="1"/>
  <c r="E45" i="3"/>
  <c r="D93" i="3"/>
  <c r="C14" i="3"/>
  <c r="E52" i="3"/>
  <c r="E21" i="3"/>
  <c r="D18" i="3"/>
  <c r="E101" i="3"/>
  <c r="D134" i="3"/>
  <c r="D70" i="3"/>
  <c r="D123" i="3"/>
  <c r="D59" i="3"/>
  <c r="E32" i="3"/>
  <c r="E66" i="3"/>
  <c r="E96" i="3"/>
  <c r="E104" i="3"/>
  <c r="E62" i="3"/>
  <c r="E110" i="3"/>
  <c r="E15" i="3"/>
  <c r="E27" i="3"/>
  <c r="E114" i="3"/>
  <c r="D17" i="3"/>
  <c r="D101" i="3"/>
  <c r="D16" i="3"/>
  <c r="E97" i="3"/>
  <c r="D130" i="3"/>
  <c r="D66" i="3"/>
  <c r="D119" i="3"/>
  <c r="D55" i="3"/>
  <c r="E29" i="3"/>
  <c r="E44" i="3"/>
  <c r="E74" i="3"/>
  <c r="E102" i="3"/>
  <c r="E51" i="3"/>
  <c r="D84" i="3"/>
  <c r="D112" i="3"/>
  <c r="E46" i="3"/>
  <c r="E93" i="3"/>
  <c r="D126" i="3"/>
  <c r="D62" i="3"/>
  <c r="F62" i="3" s="1"/>
  <c r="D115" i="3"/>
  <c r="D51" i="3"/>
  <c r="F51" i="3" s="1"/>
  <c r="E26" i="3"/>
  <c r="E41" i="3"/>
  <c r="D69" i="3"/>
  <c r="E94" i="3"/>
  <c r="D48" i="3"/>
  <c r="E75" i="3"/>
  <c r="E99" i="3"/>
  <c r="D20" i="3"/>
  <c r="D52" i="3"/>
  <c r="F52" i="3" s="1"/>
  <c r="E132" i="3"/>
  <c r="E89" i="3"/>
  <c r="D122" i="3"/>
  <c r="D58" i="3"/>
  <c r="D111" i="3"/>
  <c r="D47" i="3"/>
  <c r="E20" i="3"/>
  <c r="D128" i="3"/>
  <c r="E64" i="3"/>
  <c r="D92" i="3"/>
  <c r="D45" i="3"/>
  <c r="F45" i="3" s="1"/>
  <c r="E70" i="3"/>
  <c r="E82" i="3"/>
  <c r="D33" i="3"/>
  <c r="D36" i="3"/>
  <c r="E49" i="3"/>
  <c r="E128" i="3"/>
  <c r="E85" i="3"/>
  <c r="D118" i="3"/>
  <c r="D54" i="3"/>
  <c r="D107" i="3"/>
  <c r="D43" i="3"/>
  <c r="E16" i="3"/>
  <c r="E111" i="3"/>
  <c r="D56" i="3"/>
  <c r="E88" i="3"/>
  <c r="D108" i="3"/>
  <c r="D57" i="3"/>
  <c r="D60" i="3"/>
  <c r="E80" i="3"/>
  <c r="E68" i="3"/>
  <c r="E103" i="3"/>
  <c r="E124" i="3"/>
  <c r="E81" i="3"/>
  <c r="D114" i="3"/>
  <c r="F114" i="3" s="1"/>
  <c r="D50" i="3"/>
  <c r="D103" i="3"/>
  <c r="F103" i="3" s="1"/>
  <c r="D39" i="3"/>
  <c r="E35" i="3"/>
  <c r="E83" i="3"/>
  <c r="D53" i="3"/>
  <c r="E79" i="3"/>
  <c r="E84" i="3"/>
  <c r="E31" i="3"/>
  <c r="E43" i="3"/>
  <c r="E95" i="3"/>
  <c r="D97" i="3"/>
  <c r="E120" i="3"/>
  <c r="E77" i="3"/>
  <c r="D110" i="3"/>
  <c r="F110" i="3" s="1"/>
  <c r="D46" i="3"/>
  <c r="F46" i="3" s="1"/>
  <c r="D99" i="3"/>
  <c r="F99" i="3" s="1"/>
  <c r="D35" i="3"/>
  <c r="D29" i="3"/>
  <c r="D76" i="3"/>
  <c r="D124" i="3"/>
  <c r="F124" i="3" s="1"/>
  <c r="E72" i="3"/>
  <c r="D77" i="3"/>
  <c r="F77" i="3" s="1"/>
  <c r="D28" i="3"/>
  <c r="D40" i="3"/>
  <c r="E14" i="3"/>
  <c r="D132" i="3"/>
  <c r="E73" i="3"/>
  <c r="D106" i="3"/>
  <c r="D42" i="3"/>
  <c r="D95" i="3"/>
  <c r="F95" i="3" s="1"/>
  <c r="D31" i="3"/>
  <c r="E116" i="3"/>
  <c r="D61" i="3"/>
  <c r="D113" i="3"/>
  <c r="E115" i="3"/>
  <c r="E57" i="3"/>
  <c r="D25" i="3"/>
  <c r="D37" i="3"/>
  <c r="E133" i="3"/>
  <c r="E69" i="3"/>
  <c r="D102" i="3"/>
  <c r="F102" i="3" s="1"/>
  <c r="D38" i="3"/>
  <c r="D91" i="3"/>
  <c r="D27" i="3"/>
  <c r="F27" i="3" s="1"/>
  <c r="E107" i="3"/>
  <c r="E47" i="3"/>
  <c r="D100" i="3"/>
  <c r="D104" i="3"/>
  <c r="E54" i="3"/>
  <c r="E126" i="3"/>
  <c r="D15" i="3"/>
  <c r="F15" i="3" s="1"/>
  <c r="E33" i="3"/>
  <c r="E17" i="3"/>
  <c r="E129" i="3"/>
  <c r="E65" i="3"/>
  <c r="D98" i="3"/>
  <c r="D34" i="3"/>
  <c r="D87" i="3"/>
  <c r="D23" i="3"/>
  <c r="E78" i="3"/>
  <c r="D44" i="3"/>
  <c r="E98" i="3"/>
  <c r="E90" i="3"/>
  <c r="E28" i="3"/>
  <c r="E112" i="3"/>
  <c r="D73" i="3"/>
  <c r="F73" i="3" s="1"/>
  <c r="E125" i="3"/>
  <c r="E61" i="3"/>
  <c r="D94" i="3"/>
  <c r="D30" i="3"/>
  <c r="D83" i="3"/>
  <c r="E122" i="3"/>
  <c r="E71" i="3"/>
  <c r="D41" i="3"/>
  <c r="D96" i="3"/>
  <c r="D88" i="3"/>
  <c r="E25" i="3"/>
  <c r="D65" i="3"/>
  <c r="E18" i="3"/>
  <c r="E30" i="3"/>
  <c r="E63" i="3"/>
  <c r="E121" i="3"/>
  <c r="D133" i="3"/>
  <c r="D90" i="3"/>
  <c r="D26" i="3"/>
  <c r="D79" i="3"/>
  <c r="E119" i="3"/>
  <c r="D32" i="3"/>
  <c r="F32" i="3" s="1"/>
  <c r="E56" i="3"/>
  <c r="E92" i="3"/>
  <c r="D72" i="3"/>
  <c r="E22" i="3"/>
  <c r="E60" i="3"/>
  <c r="E38" i="3"/>
  <c r="E36" i="3"/>
  <c r="E91" i="3"/>
  <c r="E117" i="3"/>
  <c r="D129" i="3"/>
  <c r="D86" i="3"/>
  <c r="D22" i="3"/>
  <c r="D75" i="3"/>
  <c r="D105" i="3"/>
  <c r="D116" i="3"/>
  <c r="F116" i="3" s="1"/>
  <c r="E53" i="3"/>
  <c r="D81" i="3"/>
  <c r="F81" i="3" s="1"/>
  <c r="E67" i="3"/>
  <c r="E130" i="3"/>
  <c r="E40" i="3"/>
  <c r="E24" i="3"/>
  <c r="E42" i="3"/>
  <c r="E39" i="3"/>
  <c r="D19" i="3"/>
  <c r="F19" i="3" s="1"/>
  <c r="E113" i="3"/>
  <c r="D125" i="3"/>
  <c r="F125" i="3" s="1"/>
  <c r="D82" i="3"/>
  <c r="E131" i="3"/>
  <c r="D71" i="3"/>
  <c r="D89" i="3"/>
  <c r="F89" i="3" s="1"/>
  <c r="D109" i="3"/>
  <c r="E50" i="3"/>
  <c r="D64" i="3"/>
  <c r="F64" i="3" s="1"/>
  <c r="E108" i="3"/>
  <c r="E123" i="3"/>
  <c r="E37" i="3"/>
  <c r="E48" i="3"/>
  <c r="E23" i="3"/>
  <c r="E109" i="3"/>
  <c r="D121" i="3"/>
  <c r="D78" i="3"/>
  <c r="F78" i="3" s="1"/>
  <c r="D131" i="3"/>
  <c r="D67" i="3"/>
  <c r="F67" i="3" s="1"/>
  <c r="E87" i="3"/>
  <c r="D85" i="3"/>
  <c r="F85" i="3" s="1"/>
  <c r="E118" i="3"/>
  <c r="E59" i="3"/>
  <c r="E106" i="3"/>
  <c r="D120" i="3"/>
  <c r="F120" i="3" s="1"/>
  <c r="E34" i="3"/>
  <c r="D80" i="3"/>
  <c r="F80" i="3" s="1"/>
  <c r="E55" i="3"/>
  <c r="D14" i="3"/>
  <c r="D21" i="3"/>
  <c r="F21" i="3" s="1"/>
  <c r="E105" i="3"/>
  <c r="E134" i="3"/>
  <c r="D74" i="3"/>
  <c r="D127" i="3"/>
  <c r="D63" i="3"/>
  <c r="F63" i="3" s="1"/>
  <c r="E58" i="3"/>
  <c r="E76" i="3"/>
  <c r="E100" i="3"/>
  <c r="E127" i="3"/>
  <c r="E86" i="3"/>
  <c r="D117" i="3"/>
  <c r="E19" i="3"/>
  <c r="D68" i="3"/>
  <c r="F68" i="3" s="1"/>
  <c r="D49" i="3"/>
  <c r="F49" i="3" s="1"/>
  <c r="F79" i="3" l="1"/>
  <c r="F22" i="3"/>
  <c r="F90" i="3"/>
  <c r="F128" i="3"/>
  <c r="F133" i="3"/>
  <c r="F129" i="3"/>
  <c r="F29" i="3"/>
  <c r="F127" i="3"/>
  <c r="F94" i="3"/>
  <c r="F74" i="3"/>
  <c r="F86" i="3"/>
  <c r="F44" i="3"/>
  <c r="F98" i="3"/>
  <c r="F47" i="3"/>
  <c r="F66" i="3"/>
  <c r="F40" i="3"/>
  <c r="F75" i="3"/>
  <c r="F82" i="3"/>
  <c r="F104" i="3"/>
  <c r="F76" i="3"/>
  <c r="F70" i="3"/>
  <c r="F43" i="3"/>
  <c r="F101" i="3"/>
  <c r="F31" i="3"/>
  <c r="F65" i="3"/>
  <c r="F14" i="3"/>
  <c r="F88" i="3"/>
  <c r="F72" i="3"/>
  <c r="F96" i="3"/>
  <c r="F41" i="3"/>
  <c r="F117" i="3"/>
  <c r="F34" i="3"/>
  <c r="F60" i="3"/>
  <c r="F57" i="3"/>
  <c r="F48" i="3"/>
  <c r="F109" i="3"/>
  <c r="F83" i="3"/>
  <c r="F28" i="3"/>
  <c r="F108" i="3"/>
  <c r="F105" i="3"/>
  <c r="F30" i="3"/>
  <c r="F37" i="3"/>
  <c r="F92" i="3"/>
  <c r="F69" i="3"/>
  <c r="F55" i="3"/>
  <c r="F71" i="3"/>
  <c r="F26" i="3"/>
  <c r="F25" i="3"/>
  <c r="F53" i="3"/>
  <c r="F56" i="3"/>
  <c r="F119" i="3"/>
  <c r="F59" i="3"/>
  <c r="F123" i="3"/>
  <c r="F130" i="3"/>
  <c r="F113" i="3"/>
  <c r="F39" i="3"/>
  <c r="F115" i="3"/>
  <c r="F134" i="3"/>
  <c r="F61" i="3"/>
  <c r="F35" i="3"/>
  <c r="F107" i="3"/>
  <c r="F111" i="3"/>
  <c r="F16" i="3"/>
  <c r="F121" i="3"/>
  <c r="F50" i="3"/>
  <c r="F54" i="3"/>
  <c r="F58" i="3"/>
  <c r="F126" i="3"/>
  <c r="F18" i="3"/>
  <c r="F100" i="3"/>
  <c r="F118" i="3"/>
  <c r="F122" i="3"/>
  <c r="F17" i="3"/>
  <c r="F131" i="3"/>
  <c r="F42" i="3"/>
  <c r="F112" i="3"/>
  <c r="G14" i="3"/>
  <c r="C15" i="3" s="1"/>
  <c r="G15" i="3" s="1"/>
  <c r="C16" i="3" s="1"/>
  <c r="G16" i="3" s="1"/>
  <c r="C17" i="3" s="1"/>
  <c r="G17" i="3" s="1"/>
  <c r="C18" i="3" s="1"/>
  <c r="G18" i="3" s="1"/>
  <c r="C19" i="3" s="1"/>
  <c r="G19" i="3" s="1"/>
  <c r="C20" i="3" s="1"/>
  <c r="G20" i="3" s="1"/>
  <c r="C21" i="3" s="1"/>
  <c r="G21" i="3" s="1"/>
  <c r="C22" i="3" s="1"/>
  <c r="G22" i="3" s="1"/>
  <c r="C23" i="3" s="1"/>
  <c r="G23" i="3" s="1"/>
  <c r="C24" i="3" s="1"/>
  <c r="G24" i="3" s="1"/>
  <c r="C25" i="3" s="1"/>
  <c r="G25" i="3" s="1"/>
  <c r="C26" i="3" s="1"/>
  <c r="G26" i="3" s="1"/>
  <c r="C27" i="3" s="1"/>
  <c r="G27" i="3" s="1"/>
  <c r="C28" i="3" s="1"/>
  <c r="G28" i="3" s="1"/>
  <c r="C29" i="3" s="1"/>
  <c r="G29" i="3" s="1"/>
  <c r="C30" i="3" s="1"/>
  <c r="G30" i="3" s="1"/>
  <c r="C31" i="3" s="1"/>
  <c r="G31" i="3" s="1"/>
  <c r="C32" i="3" s="1"/>
  <c r="G32" i="3" s="1"/>
  <c r="C33" i="3" s="1"/>
  <c r="G33" i="3" s="1"/>
  <c r="C34" i="3" s="1"/>
  <c r="G34" i="3" s="1"/>
  <c r="C35" i="3" s="1"/>
  <c r="G35" i="3" s="1"/>
  <c r="C36" i="3" s="1"/>
  <c r="G36" i="3" s="1"/>
  <c r="C37" i="3" s="1"/>
  <c r="G37" i="3" s="1"/>
  <c r="C38" i="3" s="1"/>
  <c r="G38" i="3" s="1"/>
  <c r="C39" i="3" s="1"/>
  <c r="G39" i="3" s="1"/>
  <c r="C40" i="3" s="1"/>
  <c r="G40" i="3" s="1"/>
  <c r="C41" i="3" s="1"/>
  <c r="G41" i="3" s="1"/>
  <c r="C42" i="3" s="1"/>
  <c r="G42" i="3" s="1"/>
  <c r="C43" i="3" s="1"/>
  <c r="G43" i="3" s="1"/>
  <c r="C44" i="3" s="1"/>
  <c r="G44" i="3" s="1"/>
  <c r="C45" i="3" s="1"/>
  <c r="G45" i="3" s="1"/>
  <c r="C46" i="3" s="1"/>
  <c r="G46" i="3" s="1"/>
  <c r="C47" i="3" s="1"/>
  <c r="G47" i="3" s="1"/>
  <c r="C48" i="3" s="1"/>
  <c r="G48" i="3" s="1"/>
  <c r="C49" i="3" s="1"/>
  <c r="G49" i="3" s="1"/>
  <c r="C50" i="3" s="1"/>
  <c r="G50" i="3" s="1"/>
  <c r="C51" i="3" s="1"/>
  <c r="G51" i="3" s="1"/>
  <c r="C52" i="3" s="1"/>
  <c r="G52" i="3" s="1"/>
  <c r="C53" i="3" s="1"/>
  <c r="G53" i="3" s="1"/>
  <c r="C54" i="3" s="1"/>
  <c r="G54" i="3" s="1"/>
  <c r="C55" i="3" s="1"/>
  <c r="G55" i="3" s="1"/>
  <c r="C56" i="3" s="1"/>
  <c r="G56" i="3" s="1"/>
  <c r="C57" i="3" s="1"/>
  <c r="G57" i="3" s="1"/>
  <c r="C58" i="3" s="1"/>
  <c r="G58" i="3" s="1"/>
  <c r="C59" i="3" s="1"/>
  <c r="G59" i="3" s="1"/>
  <c r="C60" i="3" s="1"/>
  <c r="G60" i="3" s="1"/>
  <c r="C61" i="3" s="1"/>
  <c r="G61" i="3" s="1"/>
  <c r="C62" i="3" s="1"/>
  <c r="G62" i="3" s="1"/>
  <c r="C63" i="3" s="1"/>
  <c r="G63" i="3" s="1"/>
  <c r="C64" i="3" s="1"/>
  <c r="G64" i="3" s="1"/>
  <c r="C65" i="3" s="1"/>
  <c r="G65" i="3" s="1"/>
  <c r="C66" i="3" s="1"/>
  <c r="G66" i="3" s="1"/>
  <c r="C67" i="3" s="1"/>
  <c r="G67" i="3" s="1"/>
  <c r="C68" i="3" s="1"/>
  <c r="G68" i="3" s="1"/>
  <c r="C69" i="3" s="1"/>
  <c r="G69" i="3" s="1"/>
  <c r="C70" i="3" s="1"/>
  <c r="G70" i="3" s="1"/>
  <c r="C71" i="3" s="1"/>
  <c r="G71" i="3" s="1"/>
  <c r="C72" i="3" s="1"/>
  <c r="G72" i="3" s="1"/>
  <c r="C73" i="3" s="1"/>
  <c r="G73" i="3" s="1"/>
  <c r="C74" i="3" s="1"/>
  <c r="G74" i="3" s="1"/>
  <c r="C75" i="3" s="1"/>
  <c r="G75" i="3" s="1"/>
  <c r="C76" i="3" s="1"/>
  <c r="G76" i="3" s="1"/>
  <c r="C77" i="3" s="1"/>
  <c r="G77" i="3" s="1"/>
  <c r="C78" i="3" s="1"/>
  <c r="G78" i="3" s="1"/>
  <c r="C79" i="3" s="1"/>
  <c r="G79" i="3" s="1"/>
  <c r="C80" i="3" s="1"/>
  <c r="G80" i="3" s="1"/>
  <c r="C81" i="3" s="1"/>
  <c r="G81" i="3" s="1"/>
  <c r="C82" i="3" s="1"/>
  <c r="G82" i="3" s="1"/>
  <c r="C83" i="3" s="1"/>
  <c r="G83" i="3" s="1"/>
  <c r="C84" i="3" s="1"/>
  <c r="G84" i="3" s="1"/>
  <c r="C85" i="3" s="1"/>
  <c r="G85" i="3" s="1"/>
  <c r="C86" i="3" s="1"/>
  <c r="G86" i="3" s="1"/>
  <c r="C87" i="3" s="1"/>
  <c r="G87" i="3" s="1"/>
  <c r="C88" i="3" s="1"/>
  <c r="G88" i="3" s="1"/>
  <c r="C89" i="3" s="1"/>
  <c r="G89" i="3" s="1"/>
  <c r="C90" i="3" s="1"/>
  <c r="G90" i="3" s="1"/>
  <c r="C91" i="3" s="1"/>
  <c r="G91" i="3" s="1"/>
  <c r="C92" i="3" s="1"/>
  <c r="G92" i="3" s="1"/>
  <c r="C93" i="3" s="1"/>
  <c r="G93" i="3" s="1"/>
  <c r="C94" i="3" s="1"/>
  <c r="G94" i="3" s="1"/>
  <c r="C95" i="3" s="1"/>
  <c r="G95" i="3" s="1"/>
  <c r="C96" i="3" s="1"/>
  <c r="G96" i="3" s="1"/>
  <c r="C97" i="3" s="1"/>
  <c r="G97" i="3" s="1"/>
  <c r="C98" i="3" s="1"/>
  <c r="G98" i="3" s="1"/>
  <c r="C99" i="3" s="1"/>
  <c r="G99" i="3" s="1"/>
  <c r="C100" i="3" s="1"/>
  <c r="G100" i="3" s="1"/>
  <c r="C101" i="3" s="1"/>
  <c r="G101" i="3" s="1"/>
  <c r="C102" i="3" s="1"/>
  <c r="G102" i="3" s="1"/>
  <c r="C103" i="3" s="1"/>
  <c r="G103" i="3" s="1"/>
  <c r="C104" i="3" s="1"/>
  <c r="G104" i="3" s="1"/>
  <c r="C105" i="3" s="1"/>
  <c r="G105" i="3" s="1"/>
  <c r="C106" i="3" s="1"/>
  <c r="G106" i="3" s="1"/>
  <c r="C107" i="3" s="1"/>
  <c r="G107" i="3" s="1"/>
  <c r="C108" i="3" s="1"/>
  <c r="G108" i="3" s="1"/>
  <c r="C109" i="3" s="1"/>
  <c r="G109" i="3" s="1"/>
  <c r="C110" i="3" s="1"/>
  <c r="G110" i="3" s="1"/>
  <c r="C111" i="3" s="1"/>
  <c r="G111" i="3" s="1"/>
  <c r="C112" i="3" s="1"/>
  <c r="G112" i="3" s="1"/>
  <c r="C113" i="3" s="1"/>
  <c r="G113" i="3" s="1"/>
  <c r="C114" i="3" s="1"/>
  <c r="G114" i="3" s="1"/>
  <c r="C115" i="3" s="1"/>
  <c r="G115" i="3" s="1"/>
  <c r="C116" i="3" s="1"/>
  <c r="G116" i="3" s="1"/>
  <c r="C117" i="3" s="1"/>
  <c r="G117" i="3" s="1"/>
  <c r="C118" i="3" s="1"/>
  <c r="G118" i="3" s="1"/>
  <c r="C119" i="3" s="1"/>
  <c r="G119" i="3" s="1"/>
  <c r="C120" i="3" s="1"/>
  <c r="G120" i="3" s="1"/>
  <c r="C121" i="3" s="1"/>
  <c r="G121" i="3" s="1"/>
  <c r="C122" i="3" s="1"/>
  <c r="G122" i="3" s="1"/>
  <c r="C123" i="3" s="1"/>
  <c r="G123" i="3" s="1"/>
  <c r="C124" i="3" s="1"/>
  <c r="G124" i="3" s="1"/>
  <c r="C125" i="3" s="1"/>
  <c r="G125" i="3" s="1"/>
  <c r="C126" i="3" s="1"/>
  <c r="G126" i="3" s="1"/>
  <c r="C127" i="3" s="1"/>
  <c r="G127" i="3" s="1"/>
  <c r="C128" i="3" s="1"/>
  <c r="G128" i="3" s="1"/>
  <c r="C129" i="3" s="1"/>
  <c r="G129" i="3" s="1"/>
  <c r="C130" i="3" s="1"/>
  <c r="G130" i="3" s="1"/>
  <c r="C131" i="3" s="1"/>
  <c r="G131" i="3" s="1"/>
  <c r="C132" i="3" s="1"/>
  <c r="G132" i="3" s="1"/>
  <c r="C133" i="3" s="1"/>
  <c r="G133" i="3" s="1"/>
  <c r="C134" i="3" s="1"/>
  <c r="G134" i="3" s="1"/>
  <c r="F106" i="3"/>
  <c r="F84" i="3"/>
  <c r="F93" i="3"/>
  <c r="F23" i="3"/>
  <c r="F91" i="3"/>
  <c r="F97" i="3"/>
  <c r="F36" i="3"/>
  <c r="F20" i="3"/>
  <c r="F87" i="3"/>
  <c r="F38" i="3"/>
  <c r="F132" i="3"/>
  <c r="F33" i="3"/>
  <c r="F24" i="3"/>
  <c r="F22" i="1" l="1"/>
  <c r="E17" i="1"/>
  <c r="E22" i="1" s="1"/>
  <c r="E37" i="1" l="1"/>
  <c r="E38" i="1" s="1"/>
  <c r="E40" i="1" s="1"/>
  <c r="F37" i="1"/>
  <c r="F41" i="1" s="1"/>
  <c r="F38" i="1" l="1"/>
  <c r="F40" i="1" s="1"/>
  <c r="F42" i="1" s="1"/>
  <c r="G40" i="1"/>
  <c r="H40" i="1" l="1"/>
  <c r="H42" i="1" s="1"/>
  <c r="K40" i="1"/>
  <c r="L40" i="1"/>
  <c r="L42" i="1" s="1"/>
</calcChain>
</file>

<file path=xl/sharedStrings.xml><?xml version="1.0" encoding="utf-8"?>
<sst xmlns="http://schemas.openxmlformats.org/spreadsheetml/2006/main" count="170" uniqueCount="83">
  <si>
    <t>Lisa 3</t>
  </si>
  <si>
    <t>üürilepingule nr KPJ-4/2021-195</t>
  </si>
  <si>
    <t>Üür ja kõrvalteenuste tasu 01.09.2023 - 31.12.2025</t>
  </si>
  <si>
    <t>Üürnik</t>
  </si>
  <si>
    <t>Rahandusministeerium</t>
  </si>
  <si>
    <t>Üüripinna aadress</t>
  </si>
  <si>
    <t>Kesk tn 12, Valga</t>
  </si>
  <si>
    <t>Üüripind (hooned)</t>
  </si>
  <si>
    <r>
      <t>m</t>
    </r>
    <r>
      <rPr>
        <b/>
        <vertAlign val="superscript"/>
        <sz val="11"/>
        <color indexed="8"/>
        <rFont val="Times New Roman"/>
        <family val="1"/>
      </rPr>
      <t>2</t>
    </r>
  </si>
  <si>
    <t>Territoorium</t>
  </si>
  <si>
    <t>01.06.2024 - 31.12.2024</t>
  </si>
  <si>
    <t>01.01.2025 - 31.12.2025</t>
  </si>
  <si>
    <t xml:space="preserve">Üüriteenused ja üür  </t>
  </si>
  <si>
    <r>
      <t>EUR/m</t>
    </r>
    <r>
      <rPr>
        <b/>
        <vertAlign val="superscript"/>
        <sz val="11"/>
        <color indexed="8"/>
        <rFont val="Times New Roman"/>
        <family val="1"/>
      </rPr>
      <t>2</t>
    </r>
  </si>
  <si>
    <t>summa kuus</t>
  </si>
  <si>
    <t xml:space="preserve">Muutmise alus </t>
  </si>
  <si>
    <t>Märkused</t>
  </si>
  <si>
    <t>Kapitalikomponent (bilansiline)</t>
  </si>
  <si>
    <t>Ei indekseerita</t>
  </si>
  <si>
    <t>Kapitalikomponent (parendustööd lisa 6.1 alusel)</t>
  </si>
  <si>
    <t>Kapitalikomponent (tavasisustus lisa 6.1 alusel)</t>
  </si>
  <si>
    <t>Remonttööd</t>
  </si>
  <si>
    <t>Remonttööd (tavasisustus)</t>
  </si>
  <si>
    <t>Kinnisvara haldamine (haldusteenus)</t>
  </si>
  <si>
    <t xml:space="preserve"> Indekseerimine* alates 01.01.2025.a, 31.dets THI, max 3% aastas</t>
  </si>
  <si>
    <t>Tehnohooldus</t>
  </si>
  <si>
    <t>Omanikukohustused</t>
  </si>
  <si>
    <t>ÜÜR KOKKU</t>
  </si>
  <si>
    <t>Kõrvalteenused ja kõrvalteenuste tasud</t>
  </si>
  <si>
    <t>Heakord (310, 320, 360 - väliheakord)</t>
  </si>
  <si>
    <t>Teenuse hinna muutus</t>
  </si>
  <si>
    <t>Kõrvalteenuste eest tasumine tegelike kulude alusel, esitatud kulude prognoos</t>
  </si>
  <si>
    <t>Heakord (330, 340, 350, 390 - siseheakord)</t>
  </si>
  <si>
    <t>Tarbimisteenused</t>
  </si>
  <si>
    <t>Elektrienergia</t>
  </si>
  <si>
    <t>Teenuse hinna, tarbimise muutus</t>
  </si>
  <si>
    <t>Küte (soojusenergia)</t>
  </si>
  <si>
    <t>Vesi ja kanalisatsioon</t>
  </si>
  <si>
    <t>Tugiteenused (720 - parkimine)</t>
  </si>
  <si>
    <t>Tugiteenused (750 - kaugtöökohtade bron.süsteem; kohvimasinate rent ja hooldus)</t>
  </si>
  <si>
    <t>Tugiteenused (710, 740 - valveteenus, hoone sildid, üldkasutatavate ruumide broneerimine ja ettevalmistamine)</t>
  </si>
  <si>
    <t>Tugiteenused (790 - infotöötaja)</t>
  </si>
  <si>
    <t>KÕRVALTEENUSTE TASUD KOKKU</t>
  </si>
  <si>
    <t>Üür ja kõrvalteenuste tasud kokku ilma käibemaksuta (kuus)</t>
  </si>
  <si>
    <t>Käibemaks kuni 31.12.2023</t>
  </si>
  <si>
    <t>Käibemaks al 01.01.2024</t>
  </si>
  <si>
    <t>ÜÜR JA KÕRVALTEENUSTE TASUD KOOS KÄIBEMAKSUGA (kuus)</t>
  </si>
  <si>
    <t>ÜÜR JA KÕRVALTEENUSTE TASUD KÄIBEMAKSUTA (perioodil)</t>
  </si>
  <si>
    <t>ÜÜR JA KÕRVALTEENUSTE TASUD KOOS KÄIBEMAKSUGA (perioodil)</t>
  </si>
  <si>
    <t xml:space="preserve">*indekseeritakse vastavalt eritingimuste punktile 6.6 ning tüüptingimuste punktidele 3.14 ja 3.16: Uus üüri summa kuus saadakse nii, et olemasolev üüri summa kuus korrutatakse läbi 31.12 seisuga lõppeva aastase perioodi kohta avaldatud THI protsentuaalse muutusega või kui 31.12 THI aastane muutus on suurem kui 3% (nt 3,2%), siis korrutatakse läbi indekseerimise piirmääraga 3%.  
Indekseerimise arvutuse näide uue üüri summa leidmiseks: olemasolev üür kuus 150 eurot, 31.12 THI aastane muutus 3,2% (piirmäär 3%). Olemasolev üüri summa 150 eurot * 3% = uus üüri summa kuus 154,5 eurot. </t>
  </si>
  <si>
    <t>Üürileandja:</t>
  </si>
  <si>
    <t>Üürnik:</t>
  </si>
  <si>
    <t>(allkirjastatud digitaalselt)</t>
  </si>
  <si>
    <t>Üüripind</t>
  </si>
  <si>
    <t xml:space="preserve">Kapitalikomponendi annuiteetmaksegraafik - </t>
  </si>
  <si>
    <t>üürnik 1</t>
  </si>
  <si>
    <t>üürnik 2</t>
  </si>
  <si>
    <t>Maksete algus</t>
  </si>
  <si>
    <t>üürnik 3</t>
  </si>
  <si>
    <t>Maksete arv</t>
  </si>
  <si>
    <t>kuud</t>
  </si>
  <si>
    <t>üürnik 4</t>
  </si>
  <si>
    <t>Kinnistu jääkmaksumus</t>
  </si>
  <si>
    <t>EUR (km-ta)</t>
  </si>
  <si>
    <t>üürnik 5</t>
  </si>
  <si>
    <t>Kokku:</t>
  </si>
  <si>
    <t>Üürniku osakaal</t>
  </si>
  <si>
    <t>Kapitali algväärtus</t>
  </si>
  <si>
    <t>Kapitali lõppväärtus</t>
  </si>
  <si>
    <t>Kapitali tulumäär 2023 II pa</t>
  </si>
  <si>
    <t>Kuupäev</t>
  </si>
  <si>
    <t>Jrk nr</t>
  </si>
  <si>
    <t>Algjääk</t>
  </si>
  <si>
    <t>Intress</t>
  </si>
  <si>
    <t>Põhiosa</t>
  </si>
  <si>
    <t>Kap.komponent</t>
  </si>
  <si>
    <t>Lõppjääk</t>
  </si>
  <si>
    <t>Üürnikuspetsiifilise investeeringu annuiteetmaksegraafik</t>
  </si>
  <si>
    <t>Üürniku spetsifiiline algväärtus</t>
  </si>
  <si>
    <t>Üürniku spetsiifiline lõppväärtus</t>
  </si>
  <si>
    <t>Üürniku spetsiifiline algväärtus</t>
  </si>
  <si>
    <t>01.09.2023 - 31.12.2023</t>
  </si>
  <si>
    <t>01.01.2024 - 31.05.2024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</si>
</sst>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0&quot; kuud&quot;"/>
    <numFmt numFmtId="167" formatCode="0.0%"/>
    <numFmt numFmtId="168" formatCode="#,##0.00&quot; &quot;;[Red]&quot;-&quot;#,##0.00&quot; &quot;"/>
    <numFmt numFmtId="169" formatCode="d&quot;.&quot;mm&quot;.&quot;yyyy"/>
    <numFmt numFmtId="170" formatCode="0.000%"/>
  </numFmts>
  <fonts count="44" x14ac:knownFonts="1">
    <font>
      <sz val="11"/>
      <color theme="1"/>
      <name val="Aptos Narrow"/>
      <family val="2"/>
      <charset val="186"/>
      <scheme val="minor"/>
    </font>
    <font>
      <sz val="11"/>
      <color theme="1"/>
      <name val="Aptos Narrow"/>
      <family val="2"/>
      <charset val="186"/>
      <scheme val="minor"/>
    </font>
    <font>
      <b/>
      <sz val="11"/>
      <color theme="1"/>
      <name val="Aptos Narrow"/>
      <family val="2"/>
      <charset val="186"/>
      <scheme val="minor"/>
    </font>
    <font>
      <sz val="11"/>
      <color theme="1"/>
      <name val="Times New Roman"/>
      <family val="1"/>
    </font>
    <font>
      <b/>
      <sz val="11"/>
      <color theme="1"/>
      <name val="Times New Roman"/>
      <family val="1"/>
      <charset val="186"/>
    </font>
    <font>
      <b/>
      <sz val="14"/>
      <color theme="1"/>
      <name val="Times New Roman"/>
      <family val="1"/>
      <charset val="186"/>
    </font>
    <font>
      <b/>
      <sz val="11"/>
      <color theme="1"/>
      <name val="Times New Roman"/>
      <family val="1"/>
    </font>
    <font>
      <b/>
      <sz val="11"/>
      <name val="Times New Roman"/>
      <family val="1"/>
    </font>
    <font>
      <sz val="10"/>
      <color theme="1"/>
      <name val="Times New Roman"/>
      <family val="1"/>
    </font>
    <font>
      <sz val="12"/>
      <color theme="1"/>
      <name val="Times New Roman"/>
      <family val="1"/>
    </font>
    <font>
      <b/>
      <vertAlign val="superscript"/>
      <sz val="11"/>
      <color indexed="8"/>
      <name val="Times New Roman"/>
      <family val="1"/>
    </font>
    <font>
      <b/>
      <sz val="11"/>
      <color rgb="FFFF0000"/>
      <name val="Times New Roman"/>
      <family val="1"/>
    </font>
    <font>
      <sz val="11"/>
      <color indexed="8"/>
      <name val="Times New Roman"/>
      <family val="1"/>
    </font>
    <font>
      <sz val="11"/>
      <color theme="0" tint="-0.499984740745262"/>
      <name val="Times New Roman"/>
      <family val="1"/>
    </font>
    <font>
      <sz val="11"/>
      <color theme="1"/>
      <name val="Aptos Narrow"/>
      <family val="2"/>
      <scheme val="minor"/>
    </font>
    <font>
      <sz val="11"/>
      <name val="Times New Roman"/>
      <family val="1"/>
    </font>
    <font>
      <b/>
      <sz val="11"/>
      <color theme="0" tint="-0.499984740745262"/>
      <name val="Times New Roman"/>
      <family val="1"/>
    </font>
    <font>
      <i/>
      <sz val="10"/>
      <color theme="1"/>
      <name val="Times New Roman"/>
      <family val="1"/>
      <charset val="186"/>
    </font>
    <font>
      <i/>
      <sz val="12"/>
      <color theme="1"/>
      <name val="Times New Roman"/>
      <family val="1"/>
      <charset val="186"/>
    </font>
    <font>
      <i/>
      <sz val="11"/>
      <color theme="1"/>
      <name val="Times New Roman"/>
      <family val="1"/>
    </font>
    <font>
      <sz val="11"/>
      <color rgb="FF000000"/>
      <name val="Calibri"/>
      <family val="2"/>
    </font>
    <font>
      <b/>
      <sz val="11"/>
      <color rgb="FF000000"/>
      <name val="Calibri"/>
      <family val="2"/>
    </font>
    <font>
      <sz val="11"/>
      <name val="Calibri"/>
      <family val="2"/>
    </font>
    <font>
      <sz val="11"/>
      <name val="Aptos Narrow"/>
      <family val="2"/>
      <scheme val="minor"/>
    </font>
    <font>
      <b/>
      <sz val="14"/>
      <name val="Calibri"/>
      <family val="2"/>
    </font>
    <font>
      <b/>
      <sz val="11"/>
      <name val="Aptos Narrow"/>
      <family val="2"/>
      <scheme val="minor"/>
    </font>
    <font>
      <b/>
      <i/>
      <sz val="11"/>
      <name val="Calibri"/>
      <family val="2"/>
    </font>
    <font>
      <i/>
      <sz val="9"/>
      <name val="Calibri"/>
      <family val="2"/>
    </font>
    <font>
      <i/>
      <sz val="9"/>
      <color rgb="FF000000"/>
      <name val="Calibri"/>
      <family val="2"/>
    </font>
    <font>
      <sz val="11"/>
      <color theme="0" tint="-0.34998626667073579"/>
      <name val="Calibri"/>
      <family val="2"/>
    </font>
    <font>
      <b/>
      <sz val="11"/>
      <color theme="0" tint="-0.34998626667073579"/>
      <name val="Calibri"/>
      <family val="2"/>
    </font>
    <font>
      <b/>
      <sz val="14"/>
      <color rgb="FF000000"/>
      <name val="Calibri"/>
      <family val="2"/>
    </font>
    <font>
      <sz val="11"/>
      <color rgb="FFFF0000"/>
      <name val="Calibri"/>
      <family val="2"/>
    </font>
    <font>
      <b/>
      <sz val="14"/>
      <color rgb="FF000000"/>
      <name val="Calibri"/>
      <family val="2"/>
      <charset val="186"/>
    </font>
    <font>
      <b/>
      <sz val="16"/>
      <color rgb="FF000000"/>
      <name val="Calibri"/>
      <family val="2"/>
    </font>
    <font>
      <b/>
      <sz val="16"/>
      <color theme="0" tint="-0.34998626667073579"/>
      <name val="Calibri"/>
      <family val="2"/>
    </font>
    <font>
      <sz val="11"/>
      <color theme="0" tint="-0.34998626667073579"/>
      <name val="Aptos Narrow"/>
      <family val="2"/>
      <charset val="186"/>
      <scheme val="minor"/>
    </font>
    <font>
      <sz val="10"/>
      <color theme="0" tint="-0.34998626667073579"/>
      <name val="Arial"/>
      <family val="2"/>
    </font>
    <font>
      <sz val="11"/>
      <color rgb="FF1F497D"/>
      <name val="Calibri"/>
      <family val="2"/>
    </font>
    <font>
      <b/>
      <i/>
      <sz val="11"/>
      <color rgb="FF000000"/>
      <name val="Calibri"/>
      <family val="2"/>
    </font>
    <font>
      <b/>
      <i/>
      <sz val="11"/>
      <color theme="0" tint="-0.34998626667073579"/>
      <name val="Calibri"/>
      <family val="2"/>
    </font>
    <font>
      <i/>
      <sz val="9"/>
      <color theme="0" tint="-0.34998626667073579"/>
      <name val="Calibri"/>
      <family val="2"/>
    </font>
    <font>
      <sz val="11"/>
      <color theme="1"/>
      <name val="Calibri"/>
      <family val="2"/>
      <charset val="186"/>
    </font>
    <font>
      <sz val="11"/>
      <name val="Calibri"/>
      <family val="2"/>
      <charset val="186"/>
    </font>
  </fonts>
  <fills count="8">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bgColor rgb="FFFFFFFF"/>
      </patternFill>
    </fill>
    <fill>
      <patternFill patternType="solid">
        <fgColor theme="0"/>
        <bgColor rgb="FFF2F2F2"/>
      </patternFill>
    </fill>
    <fill>
      <patternFill patternType="solid">
        <fgColor theme="8"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medium">
        <color rgb="FF000000"/>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9" fontId="1" fillId="0" borderId="0" applyFont="0" applyFill="0" applyBorder="0" applyAlignment="0" applyProtection="0"/>
    <xf numFmtId="0" fontId="20" fillId="0" borderId="0"/>
    <xf numFmtId="0" fontId="1" fillId="0" borderId="0"/>
    <xf numFmtId="0" fontId="1" fillId="0" borderId="0"/>
  </cellStyleXfs>
  <cellXfs count="237">
    <xf numFmtId="0" fontId="0" fillId="0" borderId="0" xfId="0"/>
    <xf numFmtId="0" fontId="3" fillId="0" borderId="0" xfId="0" applyFont="1"/>
    <xf numFmtId="0" fontId="4" fillId="0" borderId="0" xfId="0" applyFont="1" applyAlignment="1">
      <alignment horizontal="right"/>
    </xf>
    <xf numFmtId="0" fontId="3" fillId="0" borderId="0" xfId="0" applyFont="1" applyAlignment="1">
      <alignment horizontal="right"/>
    </xf>
    <xf numFmtId="0" fontId="6" fillId="0" borderId="1" xfId="0" applyFont="1" applyBorder="1"/>
    <xf numFmtId="0" fontId="3" fillId="0" borderId="0" xfId="0" quotePrefix="1" applyFont="1"/>
    <xf numFmtId="9" fontId="3" fillId="0" borderId="0" xfId="1" applyFont="1"/>
    <xf numFmtId="1" fontId="3" fillId="0" borderId="0" xfId="0" applyNumberFormat="1" applyFont="1"/>
    <xf numFmtId="0" fontId="7" fillId="0" borderId="1" xfId="0" applyFont="1" applyBorder="1"/>
    <xf numFmtId="0" fontId="8" fillId="0" borderId="0" xfId="0" applyFont="1" applyAlignment="1">
      <alignment vertical="center"/>
    </xf>
    <xf numFmtId="0" fontId="3" fillId="0" borderId="0" xfId="0" applyFont="1" applyAlignment="1">
      <alignment horizontal="center"/>
    </xf>
    <xf numFmtId="0" fontId="9" fillId="0" borderId="0" xfId="0" applyFont="1"/>
    <xf numFmtId="0" fontId="6" fillId="0" borderId="0" xfId="0" applyFont="1"/>
    <xf numFmtId="0" fontId="6" fillId="0" borderId="1" xfId="0" applyFont="1" applyBorder="1" applyAlignment="1">
      <alignment horizontal="right"/>
    </xf>
    <xf numFmtId="164" fontId="7" fillId="0" borderId="1" xfId="0" applyNumberFormat="1" applyFont="1" applyBorder="1" applyAlignment="1">
      <alignment horizontal="right"/>
    </xf>
    <xf numFmtId="165" fontId="3" fillId="0" borderId="0" xfId="0" applyNumberFormat="1" applyFont="1"/>
    <xf numFmtId="165" fontId="6" fillId="0" borderId="0" xfId="0" applyNumberFormat="1" applyFont="1"/>
    <xf numFmtId="0" fontId="11" fillId="0" borderId="0" xfId="0" applyFont="1" applyAlignment="1">
      <alignment horizontal="right"/>
    </xf>
    <xf numFmtId="0" fontId="11" fillId="0" borderId="0" xfId="0" applyFont="1"/>
    <xf numFmtId="0" fontId="6" fillId="2" borderId="2" xfId="0" applyFont="1" applyFill="1" applyBorder="1" applyAlignment="1">
      <alignment horizontal="left"/>
    </xf>
    <xf numFmtId="0" fontId="6" fillId="2" borderId="3" xfId="0" applyFont="1" applyFill="1" applyBorder="1"/>
    <xf numFmtId="0" fontId="6" fillId="2" borderId="4" xfId="0" applyFont="1" applyFill="1" applyBorder="1" applyAlignment="1">
      <alignment horizontal="center"/>
    </xf>
    <xf numFmtId="0" fontId="6" fillId="2" borderId="5" xfId="0" applyFont="1" applyFill="1" applyBorder="1" applyAlignment="1">
      <alignment horizontal="center"/>
    </xf>
    <xf numFmtId="0" fontId="6" fillId="2" borderId="6" xfId="0" applyFont="1" applyFill="1" applyBorder="1" applyAlignment="1">
      <alignment horizontal="center" wrapText="1"/>
    </xf>
    <xf numFmtId="0" fontId="6" fillId="2" borderId="7" xfId="0" applyFont="1" applyFill="1" applyBorder="1" applyAlignment="1">
      <alignment horizontal="center"/>
    </xf>
    <xf numFmtId="0" fontId="3" fillId="0" borderId="8" xfId="0" applyFont="1" applyBorder="1" applyAlignment="1">
      <alignment horizontal="center"/>
    </xf>
    <xf numFmtId="0" fontId="3" fillId="3" borderId="9" xfId="0" applyFont="1" applyFill="1" applyBorder="1"/>
    <xf numFmtId="0" fontId="3" fillId="3" borderId="10" xfId="0" applyFont="1" applyFill="1" applyBorder="1"/>
    <xf numFmtId="4" fontId="3" fillId="0" borderId="11" xfId="0" applyNumberFormat="1" applyFont="1" applyBorder="1" applyAlignment="1">
      <alignment horizontal="right" wrapText="1"/>
    </xf>
    <xf numFmtId="4" fontId="3" fillId="0" borderId="12" xfId="0" applyNumberFormat="1" applyFont="1" applyBorder="1" applyAlignment="1">
      <alignment wrapText="1"/>
    </xf>
    <xf numFmtId="3" fontId="3" fillId="0" borderId="0" xfId="0" applyNumberFormat="1" applyFont="1"/>
    <xf numFmtId="2" fontId="3" fillId="0" borderId="0" xfId="0" applyNumberFormat="1" applyFont="1"/>
    <xf numFmtId="0" fontId="3" fillId="0" borderId="11" xfId="0" applyFont="1" applyBorder="1" applyAlignment="1">
      <alignment horizontal="center"/>
    </xf>
    <xf numFmtId="0" fontId="3" fillId="0" borderId="1" xfId="0" applyFont="1" applyBorder="1"/>
    <xf numFmtId="0" fontId="3" fillId="0" borderId="9" xfId="0" applyFont="1" applyBorder="1"/>
    <xf numFmtId="0" fontId="3" fillId="0" borderId="17" xfId="0" applyFont="1" applyBorder="1"/>
    <xf numFmtId="0" fontId="3" fillId="0" borderId="18" xfId="0" applyFont="1" applyBorder="1"/>
    <xf numFmtId="0" fontId="6" fillId="2" borderId="8" xfId="0" applyFont="1" applyFill="1" applyBorder="1" applyAlignment="1">
      <alignment horizontal="center"/>
    </xf>
    <xf numFmtId="0" fontId="6" fillId="2" borderId="10" xfId="0" applyFont="1" applyFill="1" applyBorder="1"/>
    <xf numFmtId="4" fontId="7" fillId="2" borderId="8" xfId="0" applyNumberFormat="1" applyFont="1" applyFill="1" applyBorder="1" applyAlignment="1">
      <alignment horizontal="right"/>
    </xf>
    <xf numFmtId="4" fontId="6" fillId="2" borderId="21" xfId="0" applyNumberFormat="1" applyFont="1" applyFill="1" applyBorder="1" applyAlignment="1">
      <alignment horizontal="right"/>
    </xf>
    <xf numFmtId="4" fontId="6" fillId="2" borderId="22" xfId="0" applyNumberFormat="1" applyFont="1" applyFill="1" applyBorder="1" applyAlignment="1">
      <alignment horizontal="right"/>
    </xf>
    <xf numFmtId="0" fontId="3" fillId="2" borderId="21" xfId="0" applyFont="1" applyFill="1" applyBorder="1"/>
    <xf numFmtId="0" fontId="6" fillId="3" borderId="23" xfId="0" applyFont="1" applyFill="1" applyBorder="1" applyAlignment="1">
      <alignment horizontal="center"/>
    </xf>
    <xf numFmtId="0" fontId="6" fillId="3" borderId="0" xfId="0" applyFont="1" applyFill="1"/>
    <xf numFmtId="4" fontId="11" fillId="3" borderId="23" xfId="0" applyNumberFormat="1" applyFont="1" applyFill="1" applyBorder="1" applyAlignment="1">
      <alignment horizontal="right"/>
    </xf>
    <xf numFmtId="4" fontId="6" fillId="3" borderId="21" xfId="0" applyNumberFormat="1" applyFont="1" applyFill="1" applyBorder="1" applyAlignment="1">
      <alignment horizontal="right"/>
    </xf>
    <xf numFmtId="4" fontId="6" fillId="3" borderId="22" xfId="0" applyNumberFormat="1" applyFont="1" applyFill="1" applyBorder="1" applyAlignment="1">
      <alignment horizontal="right"/>
    </xf>
    <xf numFmtId="0" fontId="3" fillId="3" borderId="24" xfId="0" applyFont="1" applyFill="1" applyBorder="1"/>
    <xf numFmtId="0" fontId="6" fillId="2" borderId="8" xfId="0" applyFont="1" applyFill="1" applyBorder="1" applyAlignment="1">
      <alignment horizontal="left"/>
    </xf>
    <xf numFmtId="4" fontId="6" fillId="2" borderId="11" xfId="0" applyNumberFormat="1" applyFont="1" applyFill="1" applyBorder="1" applyAlignment="1">
      <alignment horizontal="center"/>
    </xf>
    <xf numFmtId="0" fontId="6" fillId="2" borderId="20" xfId="0" applyFont="1" applyFill="1" applyBorder="1" applyAlignment="1">
      <alignment horizontal="center"/>
    </xf>
    <xf numFmtId="0" fontId="6" fillId="2" borderId="25" xfId="0" applyFont="1" applyFill="1" applyBorder="1" applyAlignment="1">
      <alignment horizontal="center" wrapText="1"/>
    </xf>
    <xf numFmtId="0" fontId="6" fillId="2" borderId="21" xfId="0" applyFont="1" applyFill="1" applyBorder="1" applyAlignment="1">
      <alignment horizontal="center"/>
    </xf>
    <xf numFmtId="0" fontId="3" fillId="0" borderId="10" xfId="0" applyFont="1" applyBorder="1"/>
    <xf numFmtId="4" fontId="13" fillId="0" borderId="11" xfId="0" applyNumberFormat="1" applyFont="1" applyBorder="1" applyAlignment="1">
      <alignment horizontal="right" wrapText="1"/>
    </xf>
    <xf numFmtId="4" fontId="13" fillId="3" borderId="12" xfId="0" applyNumberFormat="1" applyFont="1" applyFill="1" applyBorder="1" applyAlignment="1">
      <alignment vertical="center" wrapText="1"/>
    </xf>
    <xf numFmtId="4" fontId="3" fillId="0" borderId="11" xfId="0" applyNumberFormat="1" applyFont="1" applyBorder="1" applyAlignment="1">
      <alignment vertical="center" wrapText="1"/>
    </xf>
    <xf numFmtId="164" fontId="14" fillId="0" borderId="0" xfId="0" applyNumberFormat="1" applyFont="1" applyProtection="1">
      <protection hidden="1"/>
    </xf>
    <xf numFmtId="164" fontId="3" fillId="0" borderId="0" xfId="0" applyNumberFormat="1" applyFont="1"/>
    <xf numFmtId="0" fontId="15" fillId="0" borderId="27" xfId="0" applyFont="1" applyBorder="1"/>
    <xf numFmtId="0" fontId="6" fillId="4" borderId="29" xfId="0" applyFont="1" applyFill="1" applyBorder="1" applyAlignment="1">
      <alignment horizontal="left"/>
    </xf>
    <xf numFmtId="0" fontId="6" fillId="4" borderId="30" xfId="0" applyFont="1" applyFill="1" applyBorder="1"/>
    <xf numFmtId="4" fontId="16" fillId="4" borderId="31" xfId="0" applyNumberFormat="1" applyFont="1" applyFill="1" applyBorder="1" applyAlignment="1">
      <alignment horizontal="right"/>
    </xf>
    <xf numFmtId="4" fontId="16" fillId="4" borderId="32" xfId="0" applyNumberFormat="1" applyFont="1" applyFill="1" applyBorder="1" applyAlignment="1">
      <alignment horizontal="right"/>
    </xf>
    <xf numFmtId="4" fontId="6" fillId="4" borderId="33" xfId="0" applyNumberFormat="1" applyFont="1" applyFill="1" applyBorder="1" applyAlignment="1">
      <alignment horizontal="right"/>
    </xf>
    <xf numFmtId="0" fontId="3" fillId="4" borderId="34" xfId="0" applyFont="1" applyFill="1" applyBorder="1"/>
    <xf numFmtId="0" fontId="6" fillId="0" borderId="0" xfId="0" applyFont="1" applyAlignment="1">
      <alignment horizontal="left"/>
    </xf>
    <xf numFmtId="4" fontId="6" fillId="0" borderId="23" xfId="0" applyNumberFormat="1" applyFont="1" applyBorder="1" applyAlignment="1">
      <alignment horizontal="right"/>
    </xf>
    <xf numFmtId="4" fontId="6" fillId="0" borderId="24" xfId="0" applyNumberFormat="1" applyFont="1" applyBorder="1" applyAlignment="1">
      <alignment horizontal="right"/>
    </xf>
    <xf numFmtId="4" fontId="6" fillId="0" borderId="0" xfId="0" applyNumberFormat="1" applyFont="1" applyAlignment="1">
      <alignment horizontal="right"/>
    </xf>
    <xf numFmtId="9" fontId="7" fillId="0" borderId="0" xfId="0" applyNumberFormat="1" applyFont="1" applyAlignment="1">
      <alignment horizontal="left"/>
    </xf>
    <xf numFmtId="4" fontId="3" fillId="0" borderId="23" xfId="0" applyNumberFormat="1" applyFont="1" applyBorder="1" applyAlignment="1">
      <alignment horizontal="right"/>
    </xf>
    <xf numFmtId="166" fontId="6" fillId="0" borderId="23" xfId="0" applyNumberFormat="1" applyFont="1" applyBorder="1"/>
    <xf numFmtId="3" fontId="6" fillId="0" borderId="0" xfId="0" applyNumberFormat="1" applyFont="1" applyAlignment="1">
      <alignment horizontal="right"/>
    </xf>
    <xf numFmtId="4" fontId="6" fillId="0" borderId="0" xfId="0" applyNumberFormat="1" applyFont="1" applyAlignment="1">
      <alignment horizontal="left"/>
    </xf>
    <xf numFmtId="166" fontId="6" fillId="0" borderId="31" xfId="0" applyNumberFormat="1" applyFont="1" applyBorder="1"/>
    <xf numFmtId="4" fontId="7" fillId="0" borderId="32" xfId="0" applyNumberFormat="1" applyFont="1" applyBorder="1"/>
    <xf numFmtId="3" fontId="7" fillId="0" borderId="0" xfId="0" applyNumberFormat="1" applyFont="1"/>
    <xf numFmtId="4" fontId="7" fillId="0" borderId="0" xfId="0" applyNumberFormat="1" applyFont="1"/>
    <xf numFmtId="0" fontId="9" fillId="0" borderId="0" xfId="0" applyFont="1" applyAlignment="1">
      <alignment horizontal="left" wrapText="1"/>
    </xf>
    <xf numFmtId="0" fontId="18" fillId="0" borderId="0" xfId="0" applyFont="1"/>
    <xf numFmtId="0" fontId="19" fillId="0" borderId="0" xfId="0" applyFont="1"/>
    <xf numFmtId="0" fontId="20" fillId="3" borderId="0" xfId="2" applyFill="1"/>
    <xf numFmtId="4" fontId="21" fillId="5" borderId="0" xfId="2" applyNumberFormat="1" applyFont="1" applyFill="1" applyAlignment="1">
      <alignment horizontal="right"/>
    </xf>
    <xf numFmtId="0" fontId="0" fillId="3" borderId="0" xfId="0" applyFill="1"/>
    <xf numFmtId="0" fontId="22" fillId="5" borderId="0" xfId="2" applyFont="1" applyFill="1"/>
    <xf numFmtId="4" fontId="22" fillId="5" borderId="0" xfId="2" applyNumberFormat="1" applyFont="1" applyFill="1" applyAlignment="1">
      <alignment horizontal="right"/>
    </xf>
    <xf numFmtId="0" fontId="22" fillId="3" borderId="0" xfId="2" applyFont="1" applyFill="1"/>
    <xf numFmtId="0" fontId="23" fillId="3" borderId="0" xfId="0" applyFont="1" applyFill="1"/>
    <xf numFmtId="0" fontId="24" fillId="5" borderId="0" xfId="2" applyFont="1" applyFill="1"/>
    <xf numFmtId="4" fontId="24" fillId="5" borderId="0" xfId="2" applyNumberFormat="1" applyFont="1" applyFill="1"/>
    <xf numFmtId="4" fontId="22" fillId="3" borderId="0" xfId="2" applyNumberFormat="1" applyFont="1" applyFill="1"/>
    <xf numFmtId="4" fontId="23" fillId="3" borderId="0" xfId="0" applyNumberFormat="1" applyFont="1" applyFill="1"/>
    <xf numFmtId="2" fontId="23" fillId="3" borderId="0" xfId="0" applyNumberFormat="1" applyFont="1" applyFill="1"/>
    <xf numFmtId="4" fontId="22" fillId="5" borderId="0" xfId="2" applyNumberFormat="1" applyFont="1" applyFill="1"/>
    <xf numFmtId="168" fontId="23" fillId="3" borderId="0" xfId="0" applyNumberFormat="1" applyFont="1" applyFill="1"/>
    <xf numFmtId="0" fontId="22" fillId="6" borderId="35" xfId="2" applyFont="1" applyFill="1" applyBorder="1"/>
    <xf numFmtId="0" fontId="22" fillId="5" borderId="27" xfId="2" applyFont="1" applyFill="1" applyBorder="1"/>
    <xf numFmtId="0" fontId="23" fillId="3" borderId="27" xfId="0" applyFont="1" applyFill="1" applyBorder="1"/>
    <xf numFmtId="169" fontId="22" fillId="6" borderId="27" xfId="2" applyNumberFormat="1" applyFont="1" applyFill="1" applyBorder="1"/>
    <xf numFmtId="0" fontId="22" fillId="6" borderId="36" xfId="2" applyFont="1" applyFill="1" applyBorder="1"/>
    <xf numFmtId="0" fontId="25" fillId="3" borderId="0" xfId="0" applyFont="1" applyFill="1" applyProtection="1">
      <protection hidden="1"/>
    </xf>
    <xf numFmtId="0" fontId="22" fillId="6" borderId="37" xfId="2" applyFont="1" applyFill="1" applyBorder="1"/>
    <xf numFmtId="0" fontId="22" fillId="6" borderId="0" xfId="2" applyFont="1" applyFill="1"/>
    <xf numFmtId="0" fontId="22" fillId="6" borderId="38" xfId="2" applyFont="1" applyFill="1" applyBorder="1"/>
    <xf numFmtId="164" fontId="23" fillId="3" borderId="0" xfId="0" applyNumberFormat="1" applyFont="1" applyFill="1" applyProtection="1">
      <protection hidden="1"/>
    </xf>
    <xf numFmtId="169" fontId="23" fillId="3" borderId="0" xfId="0" applyNumberFormat="1" applyFont="1" applyFill="1"/>
    <xf numFmtId="3" fontId="22" fillId="6" borderId="0" xfId="2" applyNumberFormat="1" applyFont="1" applyFill="1"/>
    <xf numFmtId="10" fontId="22" fillId="6" borderId="0" xfId="1" applyNumberFormat="1" applyFont="1" applyFill="1" applyBorder="1"/>
    <xf numFmtId="164" fontId="25" fillId="3" borderId="0" xfId="0" applyNumberFormat="1" applyFont="1" applyFill="1" applyProtection="1">
      <protection hidden="1"/>
    </xf>
    <xf numFmtId="4" fontId="22" fillId="6" borderId="0" xfId="2" applyNumberFormat="1" applyFont="1" applyFill="1"/>
    <xf numFmtId="0" fontId="23" fillId="3" borderId="0" xfId="0" applyFont="1" applyFill="1" applyProtection="1">
      <protection locked="0" hidden="1"/>
    </xf>
    <xf numFmtId="164" fontId="2" fillId="3" borderId="0" xfId="0" applyNumberFormat="1" applyFont="1" applyFill="1" applyProtection="1">
      <protection hidden="1"/>
    </xf>
    <xf numFmtId="0" fontId="22" fillId="6" borderId="18" xfId="2" applyFont="1" applyFill="1" applyBorder="1"/>
    <xf numFmtId="0" fontId="22" fillId="5" borderId="39" xfId="2" applyFont="1" applyFill="1" applyBorder="1"/>
    <xf numFmtId="0" fontId="23" fillId="3" borderId="39" xfId="0" applyFont="1" applyFill="1" applyBorder="1"/>
    <xf numFmtId="167" fontId="22" fillId="6" borderId="39" xfId="2" applyNumberFormat="1" applyFont="1" applyFill="1" applyBorder="1"/>
    <xf numFmtId="0" fontId="22" fillId="6" borderId="25" xfId="2" applyFont="1" applyFill="1" applyBorder="1"/>
    <xf numFmtId="170" fontId="22" fillId="6" borderId="0" xfId="2" applyNumberFormat="1" applyFont="1" applyFill="1"/>
    <xf numFmtId="0" fontId="26" fillId="5" borderId="40" xfId="2" applyFont="1" applyFill="1" applyBorder="1" applyAlignment="1">
      <alignment horizontal="right"/>
    </xf>
    <xf numFmtId="4" fontId="26" fillId="5" borderId="40" xfId="2" applyNumberFormat="1" applyFont="1" applyFill="1" applyBorder="1" applyAlignment="1">
      <alignment horizontal="right"/>
    </xf>
    <xf numFmtId="169" fontId="27" fillId="5" borderId="0" xfId="2" applyNumberFormat="1" applyFont="1" applyFill="1"/>
    <xf numFmtId="168" fontId="22" fillId="5" borderId="0" xfId="2" applyNumberFormat="1" applyFont="1" applyFill="1"/>
    <xf numFmtId="169" fontId="28" fillId="5" borderId="0" xfId="2" applyNumberFormat="1" applyFont="1" applyFill="1"/>
    <xf numFmtId="0" fontId="20" fillId="5" borderId="0" xfId="2" applyFill="1"/>
    <xf numFmtId="4" fontId="20" fillId="5" borderId="0" xfId="2" applyNumberFormat="1" applyFill="1"/>
    <xf numFmtId="0" fontId="0" fillId="3" borderId="0" xfId="0" applyFill="1" applyProtection="1">
      <protection locked="0" hidden="1"/>
    </xf>
    <xf numFmtId="164" fontId="0" fillId="3" borderId="0" xfId="0" applyNumberFormat="1" applyFill="1" applyProtection="1">
      <protection hidden="1"/>
    </xf>
    <xf numFmtId="4" fontId="0" fillId="3" borderId="0" xfId="0" applyNumberFormat="1" applyFill="1"/>
    <xf numFmtId="0" fontId="29" fillId="3" borderId="0" xfId="2" applyFont="1" applyFill="1"/>
    <xf numFmtId="4" fontId="30" fillId="5" borderId="0" xfId="2" applyNumberFormat="1" applyFont="1" applyFill="1" applyAlignment="1">
      <alignment horizontal="right"/>
    </xf>
    <xf numFmtId="0" fontId="29" fillId="5" borderId="0" xfId="2" applyFont="1" applyFill="1"/>
    <xf numFmtId="4" fontId="29" fillId="5" borderId="0" xfId="2" applyNumberFormat="1" applyFont="1" applyFill="1" applyAlignment="1">
      <alignment horizontal="right"/>
    </xf>
    <xf numFmtId="0" fontId="31" fillId="5" borderId="0" xfId="2" applyFont="1" applyFill="1"/>
    <xf numFmtId="0" fontId="32" fillId="5" borderId="0" xfId="2" applyFont="1" applyFill="1"/>
    <xf numFmtId="4" fontId="33" fillId="5" borderId="0" xfId="2" applyNumberFormat="1" applyFont="1" applyFill="1"/>
    <xf numFmtId="4" fontId="34" fillId="5" borderId="0" xfId="2" applyNumberFormat="1" applyFont="1" applyFill="1"/>
    <xf numFmtId="0" fontId="35" fillId="5" borderId="0" xfId="2" applyFont="1" applyFill="1"/>
    <xf numFmtId="4" fontId="29" fillId="5" borderId="0" xfId="2" applyNumberFormat="1" applyFont="1" applyFill="1"/>
    <xf numFmtId="4" fontId="29" fillId="3" borderId="0" xfId="2" applyNumberFormat="1" applyFont="1" applyFill="1"/>
    <xf numFmtId="4" fontId="20" fillId="3" borderId="0" xfId="2" applyNumberFormat="1" applyFill="1"/>
    <xf numFmtId="168" fontId="0" fillId="3" borderId="0" xfId="0" applyNumberFormat="1" applyFill="1"/>
    <xf numFmtId="0" fontId="20" fillId="6" borderId="35" xfId="2" applyFill="1" applyBorder="1"/>
    <xf numFmtId="0" fontId="20" fillId="5" borderId="27" xfId="2" applyFill="1" applyBorder="1"/>
    <xf numFmtId="0" fontId="0" fillId="3" borderId="27" xfId="0" applyFill="1" applyBorder="1"/>
    <xf numFmtId="0" fontId="20" fillId="6" borderId="36" xfId="2" applyFill="1" applyBorder="1"/>
    <xf numFmtId="0" fontId="2" fillId="3" borderId="0" xfId="0" applyFont="1" applyFill="1" applyProtection="1">
      <protection hidden="1"/>
    </xf>
    <xf numFmtId="0" fontId="29" fillId="6" borderId="35" xfId="2" applyFont="1" applyFill="1" applyBorder="1"/>
    <xf numFmtId="0" fontId="29" fillId="5" borderId="27" xfId="2" applyFont="1" applyFill="1" applyBorder="1"/>
    <xf numFmtId="0" fontId="36" fillId="3" borderId="27" xfId="3" applyFont="1" applyFill="1" applyBorder="1"/>
    <xf numFmtId="169" fontId="29" fillId="6" borderId="27" xfId="2" applyNumberFormat="1" applyFont="1" applyFill="1" applyBorder="1"/>
    <xf numFmtId="0" fontId="29" fillId="6" borderId="36" xfId="2" applyFont="1" applyFill="1" applyBorder="1"/>
    <xf numFmtId="0" fontId="20" fillId="6" borderId="37" xfId="2" applyFill="1" applyBorder="1"/>
    <xf numFmtId="0" fontId="20" fillId="6" borderId="38" xfId="2" applyFill="1" applyBorder="1"/>
    <xf numFmtId="0" fontId="29" fillId="6" borderId="37" xfId="2" applyFont="1" applyFill="1" applyBorder="1"/>
    <xf numFmtId="0" fontId="36" fillId="3" borderId="0" xfId="3" applyFont="1" applyFill="1"/>
    <xf numFmtId="0" fontId="29" fillId="6" borderId="0" xfId="2" applyFont="1" applyFill="1"/>
    <xf numFmtId="0" fontId="29" fillId="6" borderId="38" xfId="2" applyFont="1" applyFill="1" applyBorder="1"/>
    <xf numFmtId="4" fontId="36" fillId="3" borderId="0" xfId="3" applyNumberFormat="1" applyFont="1" applyFill="1"/>
    <xf numFmtId="3" fontId="20" fillId="6" borderId="0" xfId="2" applyNumberFormat="1" applyFill="1"/>
    <xf numFmtId="169" fontId="36" fillId="3" borderId="0" xfId="3" applyNumberFormat="1" applyFont="1" applyFill="1"/>
    <xf numFmtId="3" fontId="29" fillId="6" borderId="0" xfId="2" applyNumberFormat="1" applyFont="1" applyFill="1"/>
    <xf numFmtId="4" fontId="37" fillId="0" borderId="0" xfId="4" applyNumberFormat="1" applyFont="1" applyAlignment="1">
      <alignment vertical="center"/>
    </xf>
    <xf numFmtId="4" fontId="38" fillId="3" borderId="0" xfId="2" applyNumberFormat="1" applyFont="1" applyFill="1"/>
    <xf numFmtId="0" fontId="29" fillId="6" borderId="18" xfId="2" applyFont="1" applyFill="1" applyBorder="1"/>
    <xf numFmtId="0" fontId="29" fillId="5" borderId="39" xfId="2" applyFont="1" applyFill="1" applyBorder="1"/>
    <xf numFmtId="0" fontId="36" fillId="3" borderId="39" xfId="3" applyFont="1" applyFill="1" applyBorder="1"/>
    <xf numFmtId="167" fontId="29" fillId="3" borderId="39" xfId="2" applyNumberFormat="1" applyFont="1" applyFill="1" applyBorder="1"/>
    <xf numFmtId="0" fontId="29" fillId="6" borderId="25" xfId="2" applyFont="1" applyFill="1" applyBorder="1"/>
    <xf numFmtId="0" fontId="20" fillId="6" borderId="0" xfId="2" applyFill="1"/>
    <xf numFmtId="170" fontId="20" fillId="6" borderId="0" xfId="2" applyNumberFormat="1" applyFill="1"/>
    <xf numFmtId="170" fontId="29" fillId="6" borderId="0" xfId="2" applyNumberFormat="1" applyFont="1" applyFill="1"/>
    <xf numFmtId="0" fontId="39" fillId="5" borderId="40" xfId="2" applyFont="1" applyFill="1" applyBorder="1" applyAlignment="1">
      <alignment horizontal="right"/>
    </xf>
    <xf numFmtId="4" fontId="39" fillId="5" borderId="40" xfId="2" applyNumberFormat="1" applyFont="1" applyFill="1" applyBorder="1" applyAlignment="1">
      <alignment horizontal="right"/>
    </xf>
    <xf numFmtId="0" fontId="40" fillId="5" borderId="40" xfId="2" applyFont="1" applyFill="1" applyBorder="1" applyAlignment="1">
      <alignment horizontal="right"/>
    </xf>
    <xf numFmtId="4" fontId="40" fillId="5" borderId="40" xfId="2" applyNumberFormat="1" applyFont="1" applyFill="1" applyBorder="1" applyAlignment="1">
      <alignment horizontal="right"/>
    </xf>
    <xf numFmtId="168" fontId="20" fillId="5" borderId="0" xfId="2" applyNumberFormat="1" applyFill="1"/>
    <xf numFmtId="169" fontId="41" fillId="5" borderId="0" xfId="2" applyNumberFormat="1" applyFont="1" applyFill="1"/>
    <xf numFmtId="168" fontId="29" fillId="5" borderId="0" xfId="2" applyNumberFormat="1" applyFont="1" applyFill="1"/>
    <xf numFmtId="0" fontId="23" fillId="7" borderId="0" xfId="0" applyFont="1" applyFill="1" applyProtection="1">
      <protection hidden="1"/>
    </xf>
    <xf numFmtId="0" fontId="23" fillId="7" borderId="0" xfId="0" applyFont="1" applyFill="1"/>
    <xf numFmtId="0" fontId="23" fillId="7" borderId="0" xfId="0" applyFont="1" applyFill="1" applyProtection="1">
      <protection locked="0" hidden="1"/>
    </xf>
    <xf numFmtId="164" fontId="23" fillId="7" borderId="0" xfId="0" applyNumberFormat="1" applyFont="1" applyFill="1" applyProtection="1">
      <protection hidden="1"/>
    </xf>
    <xf numFmtId="167" fontId="23" fillId="7" borderId="0" xfId="1" applyNumberFormat="1" applyFont="1" applyFill="1"/>
    <xf numFmtId="0" fontId="25" fillId="7" borderId="0" xfId="0" applyFont="1" applyFill="1" applyProtection="1">
      <protection hidden="1"/>
    </xf>
    <xf numFmtId="164" fontId="25" fillId="7" borderId="0" xfId="0" applyNumberFormat="1" applyFont="1" applyFill="1" applyProtection="1">
      <protection hidden="1"/>
    </xf>
    <xf numFmtId="4" fontId="20" fillId="6" borderId="0" xfId="2" applyNumberFormat="1" applyFill="1"/>
    <xf numFmtId="0" fontId="42" fillId="3" borderId="0" xfId="0" applyFont="1" applyFill="1"/>
    <xf numFmtId="169" fontId="42" fillId="3" borderId="0" xfId="0" applyNumberFormat="1" applyFont="1" applyFill="1"/>
    <xf numFmtId="0" fontId="43" fillId="3" borderId="39" xfId="0" applyFont="1" applyFill="1" applyBorder="1"/>
    <xf numFmtId="4" fontId="7" fillId="0" borderId="41" xfId="0" applyNumberFormat="1" applyFont="1" applyBorder="1"/>
    <xf numFmtId="4" fontId="6" fillId="0" borderId="42" xfId="0" applyNumberFormat="1" applyFont="1" applyBorder="1" applyAlignment="1">
      <alignment horizontal="right"/>
    </xf>
    <xf numFmtId="4" fontId="6" fillId="0" borderId="43" xfId="0" applyNumberFormat="1" applyFont="1" applyBorder="1" applyAlignment="1">
      <alignment horizontal="right"/>
    </xf>
    <xf numFmtId="0" fontId="3" fillId="0" borderId="23" xfId="0" applyFont="1" applyBorder="1"/>
    <xf numFmtId="0" fontId="3" fillId="0" borderId="24" xfId="0" applyFont="1" applyBorder="1"/>
    <xf numFmtId="0" fontId="6" fillId="0" borderId="0" xfId="0" applyFont="1" applyAlignment="1">
      <alignment horizontal="right"/>
    </xf>
    <xf numFmtId="164" fontId="7" fillId="0" borderId="0" xfId="0" applyNumberFormat="1" applyFont="1" applyAlignment="1">
      <alignment horizontal="right"/>
    </xf>
    <xf numFmtId="4" fontId="13" fillId="0" borderId="24" xfId="0" applyNumberFormat="1" applyFont="1" applyBorder="1" applyAlignment="1">
      <alignment horizontal="right" vertical="center" wrapText="1"/>
    </xf>
    <xf numFmtId="4" fontId="3" fillId="0" borderId="38" xfId="0" applyNumberFormat="1" applyFont="1" applyBorder="1" applyAlignment="1">
      <alignment horizontal="center" vertical="center" wrapText="1"/>
    </xf>
    <xf numFmtId="4" fontId="13" fillId="0" borderId="13" xfId="0" applyNumberFormat="1" applyFont="1" applyBorder="1" applyAlignment="1">
      <alignment horizontal="right" vertical="center" wrapText="1"/>
    </xf>
    <xf numFmtId="4" fontId="3" fillId="0" borderId="0" xfId="0" applyNumberFormat="1" applyFont="1" applyAlignment="1">
      <alignment horizontal="right"/>
    </xf>
    <xf numFmtId="166" fontId="6" fillId="0" borderId="0" xfId="0" applyNumberFormat="1" applyFont="1"/>
    <xf numFmtId="166" fontId="6" fillId="0" borderId="41" xfId="0" applyNumberFormat="1" applyFont="1" applyBorder="1"/>
    <xf numFmtId="0" fontId="5" fillId="0" borderId="0" xfId="0" applyFont="1" applyAlignment="1">
      <alignment horizontal="center" wrapText="1"/>
    </xf>
    <xf numFmtId="0" fontId="3" fillId="0" borderId="44" xfId="0" applyFont="1" applyBorder="1" applyAlignment="1">
      <alignment horizontal="center"/>
    </xf>
    <xf numFmtId="0" fontId="3" fillId="0" borderId="45" xfId="0" applyFont="1" applyBorder="1" applyAlignment="1">
      <alignment horizontal="center"/>
    </xf>
    <xf numFmtId="4" fontId="13" fillId="0" borderId="26" xfId="0" applyNumberFormat="1" applyFont="1" applyBorder="1" applyAlignment="1">
      <alignment horizontal="right" vertical="center" wrapText="1"/>
    </xf>
    <xf numFmtId="4" fontId="13" fillId="0" borderId="28" xfId="0" applyNumberFormat="1" applyFont="1" applyBorder="1" applyAlignment="1">
      <alignment horizontal="right" vertical="center" wrapText="1"/>
    </xf>
    <xf numFmtId="4" fontId="13" fillId="0" borderId="14" xfId="0" applyNumberFormat="1" applyFont="1" applyBorder="1" applyAlignment="1">
      <alignment horizontal="right" vertical="center" wrapText="1"/>
    </xf>
    <xf numFmtId="4" fontId="13" fillId="0" borderId="20" xfId="0" applyNumberFormat="1" applyFont="1" applyBorder="1" applyAlignment="1">
      <alignment horizontal="right" vertical="center" wrapText="1"/>
    </xf>
    <xf numFmtId="0" fontId="6" fillId="0" borderId="0" xfId="0" applyFont="1" applyAlignment="1">
      <alignment horizontal="center" wrapText="1"/>
    </xf>
    <xf numFmtId="0" fontId="15" fillId="0" borderId="9" xfId="0" applyFont="1" applyBorder="1"/>
    <xf numFmtId="0" fontId="15" fillId="0" borderId="10" xfId="0" applyFont="1" applyBorder="1"/>
    <xf numFmtId="4" fontId="3" fillId="0" borderId="13" xfId="0" applyNumberFormat="1" applyFont="1" applyBorder="1" applyAlignment="1">
      <alignment horizontal="center" vertical="center" wrapText="1"/>
    </xf>
    <xf numFmtId="4" fontId="3" fillId="0" borderId="15" xfId="0" applyNumberFormat="1" applyFont="1" applyBorder="1" applyAlignment="1">
      <alignment horizontal="center" vertical="center" wrapText="1"/>
    </xf>
    <xf numFmtId="4" fontId="3" fillId="0" borderId="19" xfId="0" applyNumberFormat="1" applyFont="1" applyBorder="1" applyAlignment="1">
      <alignment horizontal="center" vertical="center" wrapText="1"/>
    </xf>
    <xf numFmtId="0" fontId="15" fillId="0" borderId="9" xfId="0" applyFont="1" applyBorder="1" applyAlignment="1">
      <alignment horizontal="left" wrapText="1"/>
    </xf>
    <xf numFmtId="0" fontId="15" fillId="0" borderId="21" xfId="0" applyFont="1" applyBorder="1" applyAlignment="1">
      <alignment horizontal="left" wrapText="1"/>
    </xf>
    <xf numFmtId="0" fontId="17" fillId="0" borderId="0" xfId="0" applyFont="1" applyAlignment="1">
      <alignment horizontal="left" vertical="center" wrapText="1"/>
    </xf>
    <xf numFmtId="0" fontId="6" fillId="0" borderId="0" xfId="0" applyFont="1" applyAlignment="1">
      <alignment horizontal="center"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 xfId="0" applyFont="1" applyBorder="1"/>
    <xf numFmtId="0" fontId="3" fillId="0" borderId="9" xfId="0" applyFont="1" applyBorder="1"/>
    <xf numFmtId="4" fontId="12" fillId="0" borderId="13" xfId="0" applyNumberFormat="1" applyFont="1" applyBorder="1" applyAlignment="1">
      <alignment horizontal="center" vertical="center" wrapText="1"/>
    </xf>
    <xf numFmtId="4" fontId="12" fillId="0" borderId="15" xfId="0" applyNumberFormat="1" applyFont="1" applyBorder="1" applyAlignment="1">
      <alignment horizontal="center" vertical="center" wrapText="1"/>
    </xf>
    <xf numFmtId="4" fontId="12" fillId="0" borderId="19" xfId="0" applyNumberFormat="1" applyFont="1" applyBorder="1" applyAlignment="1">
      <alignment horizontal="center" vertical="center" wrapText="1"/>
    </xf>
    <xf numFmtId="0" fontId="6" fillId="0" borderId="0" xfId="0" applyFont="1" applyAlignment="1">
      <alignment horizontal="left" wrapText="1"/>
    </xf>
    <xf numFmtId="0" fontId="9" fillId="0" borderId="0" xfId="0" applyFont="1" applyAlignment="1">
      <alignment horizontal="left" wrapText="1"/>
    </xf>
    <xf numFmtId="0" fontId="3" fillId="0" borderId="10" xfId="0" applyFont="1" applyBorder="1"/>
    <xf numFmtId="0" fontId="12" fillId="3" borderId="14"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20" xfId="0" applyFont="1" applyFill="1" applyBorder="1" applyAlignment="1">
      <alignment horizontal="center" vertical="center" wrapText="1"/>
    </xf>
  </cellXfs>
  <cellStyles count="5">
    <cellStyle name="Normaallaad 4 2" xfId="2" xr:uid="{B6244F4A-3F4B-4FC4-BEF7-B06E55089E4A}"/>
    <cellStyle name="Normal" xfId="0" builtinId="0"/>
    <cellStyle name="Normal 2" xfId="3" xr:uid="{6B43CBAA-81A4-4F6C-AA51-5B99A630D650}"/>
    <cellStyle name="Normal 2 2" xfId="4" xr:uid="{F63157D9-9F32-485E-9E67-183FC4EFEBC9}"/>
    <cellStyle name="Percent" xfId="1" builtinId="5"/>
  </cellStyles>
  <dxfs count="2">
    <dxf>
      <border>
        <left style="thin">
          <color auto="1"/>
        </left>
        <right style="thin">
          <color auto="1"/>
        </right>
        <top style="thin">
          <color auto="1"/>
        </top>
        <bottom style="thin">
          <color auto="1"/>
        </bottom>
        <vertical/>
        <horizontal/>
      </border>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C2272-02D2-4988-80D4-D4F49CC0D1CA}">
  <sheetPr codeName="Sheet60"/>
  <dimension ref="A1:U50"/>
  <sheetViews>
    <sheetView tabSelected="1" showOutlineSymbols="0" showWhiteSpace="0" zoomScale="70" zoomScaleNormal="70" workbookViewId="0"/>
  </sheetViews>
  <sheetFormatPr defaultColWidth="9.26953125" defaultRowHeight="14" x14ac:dyDescent="0.3"/>
  <cols>
    <col min="1" max="1" width="5.453125" style="1" customWidth="1"/>
    <col min="2" max="3" width="7.7265625" style="1" customWidth="1"/>
    <col min="4" max="4" width="86.7265625" style="1" customWidth="1"/>
    <col min="5" max="12" width="18.1796875" style="1" customWidth="1"/>
    <col min="13" max="13" width="32.1796875" style="1" customWidth="1"/>
    <col min="14" max="14" width="28.453125" style="1" customWidth="1"/>
    <col min="15" max="15" width="10.26953125" style="1" bestFit="1" customWidth="1"/>
    <col min="16" max="16384" width="9.26953125" style="1"/>
  </cols>
  <sheetData>
    <row r="1" spans="1:21" x14ac:dyDescent="0.3">
      <c r="H1" s="2"/>
      <c r="N1" s="2" t="s">
        <v>0</v>
      </c>
    </row>
    <row r="2" spans="1:21" ht="15" customHeight="1" x14ac:dyDescent="0.3">
      <c r="H2" s="2"/>
      <c r="N2" s="2" t="s">
        <v>1</v>
      </c>
    </row>
    <row r="3" spans="1:21" ht="15" customHeight="1" x14ac:dyDescent="0.3">
      <c r="H3" s="2"/>
    </row>
    <row r="4" spans="1:21" ht="18.75" customHeight="1" x14ac:dyDescent="0.35">
      <c r="A4" s="204" t="s">
        <v>2</v>
      </c>
      <c r="B4" s="204"/>
      <c r="C4" s="204"/>
      <c r="D4" s="204"/>
      <c r="E4" s="204"/>
      <c r="F4" s="204"/>
      <c r="G4" s="204"/>
      <c r="H4" s="204"/>
      <c r="I4" s="204"/>
      <c r="J4" s="204"/>
      <c r="K4" s="204"/>
      <c r="L4" s="204"/>
      <c r="M4" s="204"/>
      <c r="N4" s="204"/>
    </row>
    <row r="5" spans="1:21" ht="16.5" customHeight="1" x14ac:dyDescent="0.3"/>
    <row r="6" spans="1:21" x14ac:dyDescent="0.3">
      <c r="C6" s="3" t="s">
        <v>3</v>
      </c>
      <c r="D6" s="4" t="s">
        <v>4</v>
      </c>
      <c r="G6" s="5"/>
      <c r="K6" s="6"/>
      <c r="L6" s="7"/>
    </row>
    <row r="7" spans="1:21" x14ac:dyDescent="0.3">
      <c r="C7" s="3" t="s">
        <v>5</v>
      </c>
      <c r="D7" s="8" t="s">
        <v>6</v>
      </c>
      <c r="H7" s="9"/>
      <c r="K7" s="6"/>
      <c r="L7" s="7"/>
      <c r="N7" s="10"/>
    </row>
    <row r="8" spans="1:21" ht="15.5" x14ac:dyDescent="0.35">
      <c r="H8" s="11"/>
      <c r="I8" s="12"/>
      <c r="J8" s="12"/>
      <c r="K8" s="6"/>
      <c r="L8" s="7"/>
      <c r="M8" s="3"/>
      <c r="N8" s="10"/>
    </row>
    <row r="9" spans="1:21" ht="16.5" x14ac:dyDescent="0.3">
      <c r="D9" s="13" t="s">
        <v>7</v>
      </c>
      <c r="E9" s="14">
        <v>3451.7999999999993</v>
      </c>
      <c r="F9" s="4" t="s">
        <v>8</v>
      </c>
      <c r="G9" s="12"/>
      <c r="J9" s="15"/>
    </row>
    <row r="10" spans="1:21" ht="16.5" x14ac:dyDescent="0.3">
      <c r="D10" s="13" t="s">
        <v>9</v>
      </c>
      <c r="E10" s="14">
        <v>4014</v>
      </c>
      <c r="F10" s="4" t="s">
        <v>8</v>
      </c>
      <c r="G10" s="12"/>
      <c r="I10" s="12"/>
      <c r="J10" s="16"/>
      <c r="M10" s="12"/>
    </row>
    <row r="11" spans="1:21" ht="14.5" thickBot="1" x14ac:dyDescent="0.35">
      <c r="D11" s="196"/>
      <c r="E11" s="197"/>
      <c r="F11" s="12"/>
      <c r="G11" s="12"/>
      <c r="I11" s="12"/>
      <c r="J11" s="16"/>
      <c r="M11" s="12"/>
    </row>
    <row r="12" spans="1:21" ht="14.5" thickBot="1" x14ac:dyDescent="0.35">
      <c r="D12" s="12"/>
      <c r="E12" s="205" t="s">
        <v>81</v>
      </c>
      <c r="F12" s="206"/>
      <c r="G12" s="205" t="s">
        <v>82</v>
      </c>
      <c r="H12" s="206"/>
      <c r="I12" s="205" t="s">
        <v>10</v>
      </c>
      <c r="J12" s="206"/>
      <c r="K12" s="205" t="s">
        <v>11</v>
      </c>
      <c r="L12" s="206"/>
      <c r="O12" s="17"/>
      <c r="P12" s="18"/>
    </row>
    <row r="13" spans="1:21" ht="16.5" x14ac:dyDescent="0.3">
      <c r="B13" s="19" t="s">
        <v>12</v>
      </c>
      <c r="C13" s="20"/>
      <c r="D13" s="20"/>
      <c r="E13" s="21" t="s">
        <v>13</v>
      </c>
      <c r="F13" s="22" t="s">
        <v>14</v>
      </c>
      <c r="G13" s="21" t="s">
        <v>13</v>
      </c>
      <c r="H13" s="22" t="s">
        <v>14</v>
      </c>
      <c r="I13" s="21" t="s">
        <v>13</v>
      </c>
      <c r="J13" s="22" t="s">
        <v>14</v>
      </c>
      <c r="K13" s="21" t="s">
        <v>13</v>
      </c>
      <c r="L13" s="22" t="s">
        <v>14</v>
      </c>
      <c r="M13" s="23" t="s">
        <v>15</v>
      </c>
      <c r="N13" s="24" t="s">
        <v>16</v>
      </c>
    </row>
    <row r="14" spans="1:21" ht="15" customHeight="1" x14ac:dyDescent="0.3">
      <c r="B14" s="25"/>
      <c r="C14" s="26" t="s">
        <v>17</v>
      </c>
      <c r="D14" s="27"/>
      <c r="E14" s="28">
        <f>F14/$E$9</f>
        <v>0.10123214415193922</v>
      </c>
      <c r="F14" s="29">
        <v>349.43311518366374</v>
      </c>
      <c r="G14" s="28">
        <f>H14/$E$9</f>
        <v>0.10123214415193922</v>
      </c>
      <c r="H14" s="29">
        <v>349.43311518366374</v>
      </c>
      <c r="I14" s="28">
        <f>J14/$E$9</f>
        <v>0.10123214415193922</v>
      </c>
      <c r="J14" s="29">
        <v>349.43311518366374</v>
      </c>
      <c r="K14" s="28">
        <f>L14/$E$9</f>
        <v>0.10123214415193922</v>
      </c>
      <c r="L14" s="29">
        <v>349.43311518366374</v>
      </c>
      <c r="M14" s="221" t="s">
        <v>18</v>
      </c>
      <c r="N14" s="223"/>
      <c r="O14" s="30"/>
      <c r="S14" s="3"/>
      <c r="T14" s="30"/>
      <c r="U14" s="31"/>
    </row>
    <row r="15" spans="1:21" ht="15" customHeight="1" x14ac:dyDescent="0.3">
      <c r="B15" s="25"/>
      <c r="C15" s="26" t="s">
        <v>19</v>
      </c>
      <c r="D15" s="27"/>
      <c r="E15" s="28">
        <f t="shared" ref="E15:E21" si="0">F15/$E$9</f>
        <v>14.920455144734706</v>
      </c>
      <c r="F15" s="29">
        <v>51502.427068595251</v>
      </c>
      <c r="G15" s="28">
        <f t="shared" ref="G15:G21" si="1">H15/$E$9</f>
        <v>14.920455144734706</v>
      </c>
      <c r="H15" s="29">
        <v>51502.427068595251</v>
      </c>
      <c r="I15" s="28">
        <f t="shared" ref="I15:I21" si="2">J15/$E$9</f>
        <v>14.920455144734706</v>
      </c>
      <c r="J15" s="29">
        <v>51502.427068595251</v>
      </c>
      <c r="K15" s="28">
        <f t="shared" ref="K15:K21" si="3">L15/$E$9</f>
        <v>14.920455144734706</v>
      </c>
      <c r="L15" s="29">
        <v>51502.427068595251</v>
      </c>
      <c r="M15" s="222"/>
      <c r="N15" s="224"/>
      <c r="O15" s="30"/>
      <c r="S15" s="3"/>
      <c r="T15" s="30"/>
      <c r="U15" s="31"/>
    </row>
    <row r="16" spans="1:21" ht="15" customHeight="1" x14ac:dyDescent="0.3">
      <c r="B16" s="25"/>
      <c r="C16" s="26" t="s">
        <v>20</v>
      </c>
      <c r="D16" s="27"/>
      <c r="E16" s="28">
        <f t="shared" si="0"/>
        <v>1.8466819597411361</v>
      </c>
      <c r="F16" s="29">
        <v>6374.3767886344522</v>
      </c>
      <c r="G16" s="28">
        <f t="shared" si="1"/>
        <v>1.8466819597411361</v>
      </c>
      <c r="H16" s="29">
        <v>6374.3767886344522</v>
      </c>
      <c r="I16" s="28">
        <f t="shared" si="2"/>
        <v>1.8466819597411361</v>
      </c>
      <c r="J16" s="29">
        <v>6374.3767886344522</v>
      </c>
      <c r="K16" s="28">
        <f t="shared" si="3"/>
        <v>1.8466819597411361</v>
      </c>
      <c r="L16" s="29">
        <v>6374.3767886344522</v>
      </c>
      <c r="M16" s="222"/>
      <c r="N16" s="224"/>
      <c r="O16" s="30"/>
      <c r="S16" s="3"/>
      <c r="T16" s="30"/>
      <c r="U16" s="31"/>
    </row>
    <row r="17" spans="2:21" ht="15" customHeight="1" x14ac:dyDescent="0.3">
      <c r="B17" s="32">
        <v>400</v>
      </c>
      <c r="C17" s="226" t="s">
        <v>21</v>
      </c>
      <c r="D17" s="227"/>
      <c r="E17" s="28">
        <f t="shared" si="0"/>
        <v>2.3496033282583073</v>
      </c>
      <c r="F17" s="29">
        <v>8110.3607684820236</v>
      </c>
      <c r="G17" s="28">
        <f t="shared" si="1"/>
        <v>2.3496033282583073</v>
      </c>
      <c r="H17" s="29">
        <v>8110.3607684820236</v>
      </c>
      <c r="I17" s="28">
        <f t="shared" si="2"/>
        <v>2.3496033282583073</v>
      </c>
      <c r="J17" s="29">
        <v>8110.3607684820236</v>
      </c>
      <c r="K17" s="28">
        <f t="shared" si="3"/>
        <v>2.3496033282583073</v>
      </c>
      <c r="L17" s="29">
        <v>8110.3607684820236</v>
      </c>
      <c r="M17" s="222"/>
      <c r="N17" s="224"/>
      <c r="S17" s="3"/>
      <c r="T17" s="30"/>
      <c r="U17" s="31"/>
    </row>
    <row r="18" spans="2:21" ht="15" customHeight="1" x14ac:dyDescent="0.3">
      <c r="B18" s="32">
        <v>400</v>
      </c>
      <c r="C18" s="226" t="s">
        <v>22</v>
      </c>
      <c r="D18" s="227"/>
      <c r="E18" s="28">
        <f t="shared" si="0"/>
        <v>0.61153307351538466</v>
      </c>
      <c r="F18" s="29">
        <v>2110.8898631604043</v>
      </c>
      <c r="G18" s="28">
        <f t="shared" si="1"/>
        <v>0.61153307351538466</v>
      </c>
      <c r="H18" s="29">
        <v>2110.8898631604043</v>
      </c>
      <c r="I18" s="28">
        <f t="shared" si="2"/>
        <v>0.61153307351538466</v>
      </c>
      <c r="J18" s="29">
        <v>2110.8898631604043</v>
      </c>
      <c r="K18" s="28">
        <f t="shared" si="3"/>
        <v>0.61153307351538466</v>
      </c>
      <c r="L18" s="29">
        <v>2110.8898631604043</v>
      </c>
      <c r="M18" s="222"/>
      <c r="N18" s="224"/>
      <c r="S18" s="3"/>
      <c r="T18" s="30"/>
      <c r="U18" s="31"/>
    </row>
    <row r="19" spans="2:21" ht="15" customHeight="1" x14ac:dyDescent="0.3">
      <c r="B19" s="32">
        <v>100</v>
      </c>
      <c r="C19" s="35" t="s">
        <v>23</v>
      </c>
      <c r="D19" s="36"/>
      <c r="E19" s="28">
        <f t="shared" si="0"/>
        <v>0.36046932035459767</v>
      </c>
      <c r="F19" s="29">
        <v>1244.268</v>
      </c>
      <c r="G19" s="28">
        <f t="shared" si="1"/>
        <v>0.36046932035459767</v>
      </c>
      <c r="H19" s="29">
        <v>1244.268</v>
      </c>
      <c r="I19" s="28">
        <f t="shared" si="2"/>
        <v>0.36046932035459767</v>
      </c>
      <c r="J19" s="29">
        <v>1244.268</v>
      </c>
      <c r="K19" s="28">
        <f t="shared" si="3"/>
        <v>0.37128338837707869</v>
      </c>
      <c r="L19" s="29">
        <v>1281.596</v>
      </c>
      <c r="M19" s="228" t="s">
        <v>24</v>
      </c>
      <c r="N19" s="224"/>
      <c r="O19" s="30"/>
      <c r="S19" s="3"/>
      <c r="T19" s="30"/>
      <c r="U19" s="31"/>
    </row>
    <row r="20" spans="2:21" ht="15" customHeight="1" x14ac:dyDescent="0.3">
      <c r="B20" s="32">
        <v>200</v>
      </c>
      <c r="C20" s="33" t="s">
        <v>25</v>
      </c>
      <c r="D20" s="34"/>
      <c r="E20" s="28">
        <f t="shared" si="0"/>
        <v>1.1564957123819459</v>
      </c>
      <c r="F20" s="29">
        <v>3991.9919</v>
      </c>
      <c r="G20" s="28">
        <f t="shared" si="1"/>
        <v>1.1564957123819459</v>
      </c>
      <c r="H20" s="29">
        <v>3991.9919</v>
      </c>
      <c r="I20" s="28">
        <f t="shared" si="2"/>
        <v>1.1564957123819459</v>
      </c>
      <c r="J20" s="29">
        <v>3991.9919</v>
      </c>
      <c r="K20" s="28">
        <f t="shared" si="3"/>
        <v>1.1911905962106728</v>
      </c>
      <c r="L20" s="29">
        <v>4111.7516999999998</v>
      </c>
      <c r="M20" s="229"/>
      <c r="N20" s="224"/>
      <c r="O20" s="30"/>
      <c r="S20" s="3"/>
      <c r="T20" s="30"/>
      <c r="U20" s="31"/>
    </row>
    <row r="21" spans="2:21" ht="15" customHeight="1" x14ac:dyDescent="0.3">
      <c r="B21" s="32">
        <v>500</v>
      </c>
      <c r="C21" s="33" t="s">
        <v>26</v>
      </c>
      <c r="D21" s="34"/>
      <c r="E21" s="28">
        <f t="shared" si="0"/>
        <v>2.3029984355988187E-2</v>
      </c>
      <c r="F21" s="29">
        <v>79.494900000000001</v>
      </c>
      <c r="G21" s="28">
        <f t="shared" si="1"/>
        <v>2.3029984355988187E-2</v>
      </c>
      <c r="H21" s="29">
        <v>79.494900000000001</v>
      </c>
      <c r="I21" s="28">
        <f t="shared" si="2"/>
        <v>2.3029984355988187E-2</v>
      </c>
      <c r="J21" s="29">
        <v>79.494900000000001</v>
      </c>
      <c r="K21" s="28">
        <f t="shared" si="3"/>
        <v>2.3720870270583467E-2</v>
      </c>
      <c r="L21" s="29">
        <v>81.8797</v>
      </c>
      <c r="M21" s="230"/>
      <c r="N21" s="225"/>
      <c r="O21" s="30"/>
      <c r="S21" s="3"/>
      <c r="T21" s="30"/>
      <c r="U21" s="31"/>
    </row>
    <row r="22" spans="2:21" x14ac:dyDescent="0.3">
      <c r="B22" s="37"/>
      <c r="C22" s="38" t="s">
        <v>27</v>
      </c>
      <c r="D22" s="38"/>
      <c r="E22" s="39">
        <f t="shared" ref="E22:L22" si="4">SUM(E14:E21)</f>
        <v>21.369500667494009</v>
      </c>
      <c r="F22" s="40">
        <f t="shared" si="4"/>
        <v>73763.242404055796</v>
      </c>
      <c r="G22" s="39">
        <f t="shared" si="4"/>
        <v>21.369500667494009</v>
      </c>
      <c r="H22" s="40">
        <f t="shared" si="4"/>
        <v>73763.242404055796</v>
      </c>
      <c r="I22" s="39">
        <f t="shared" ref="I22:J22" si="5">SUM(I14:I21)</f>
        <v>21.369500667494009</v>
      </c>
      <c r="J22" s="40">
        <f t="shared" si="5"/>
        <v>73763.242404055796</v>
      </c>
      <c r="K22" s="39">
        <f t="shared" si="4"/>
        <v>21.415700505259814</v>
      </c>
      <c r="L22" s="40">
        <f t="shared" si="4"/>
        <v>73922.715004055804</v>
      </c>
      <c r="M22" s="41"/>
      <c r="N22" s="42"/>
      <c r="O22" s="30"/>
      <c r="T22" s="30"/>
      <c r="U22" s="31"/>
    </row>
    <row r="23" spans="2:21" x14ac:dyDescent="0.3">
      <c r="B23" s="43"/>
      <c r="C23" s="44"/>
      <c r="D23" s="44"/>
      <c r="E23" s="45"/>
      <c r="F23" s="46"/>
      <c r="G23" s="45"/>
      <c r="H23" s="46"/>
      <c r="I23" s="45"/>
      <c r="J23" s="46"/>
      <c r="K23" s="45"/>
      <c r="L23" s="46"/>
      <c r="M23" s="47"/>
      <c r="N23" s="48"/>
      <c r="O23" s="30"/>
      <c r="T23" s="30"/>
      <c r="U23" s="31"/>
    </row>
    <row r="24" spans="2:21" ht="16.5" x14ac:dyDescent="0.3">
      <c r="B24" s="49" t="s">
        <v>28</v>
      </c>
      <c r="C24" s="38"/>
      <c r="D24" s="38"/>
      <c r="E24" s="50" t="s">
        <v>13</v>
      </c>
      <c r="F24" s="51" t="s">
        <v>14</v>
      </c>
      <c r="G24" s="50" t="s">
        <v>13</v>
      </c>
      <c r="H24" s="51" t="s">
        <v>14</v>
      </c>
      <c r="I24" s="50" t="s">
        <v>13</v>
      </c>
      <c r="J24" s="51" t="s">
        <v>14</v>
      </c>
      <c r="K24" s="50" t="s">
        <v>13</v>
      </c>
      <c r="L24" s="51" t="s">
        <v>14</v>
      </c>
      <c r="M24" s="52" t="s">
        <v>15</v>
      </c>
      <c r="N24" s="53" t="s">
        <v>16</v>
      </c>
      <c r="O24" s="30"/>
      <c r="T24" s="30"/>
      <c r="U24" s="31"/>
    </row>
    <row r="25" spans="2:21" ht="15.75" customHeight="1" x14ac:dyDescent="0.3">
      <c r="B25" s="32">
        <v>300</v>
      </c>
      <c r="C25" s="227" t="s">
        <v>29</v>
      </c>
      <c r="D25" s="233"/>
      <c r="E25" s="55">
        <f>F25/$E$9</f>
        <v>0.29793730807115137</v>
      </c>
      <c r="F25" s="56">
        <v>1028.42</v>
      </c>
      <c r="G25" s="55">
        <f>H25/$E$9</f>
        <v>0.29793730807115137</v>
      </c>
      <c r="H25" s="56">
        <v>1028.42</v>
      </c>
      <c r="I25" s="55">
        <f>J25/$E$9</f>
        <v>0.29793730807115137</v>
      </c>
      <c r="J25" s="56">
        <v>1028.42</v>
      </c>
      <c r="K25" s="55">
        <f>L25/$E$9</f>
        <v>0.70031577727562444</v>
      </c>
      <c r="L25" s="56">
        <v>2417.35</v>
      </c>
      <c r="M25" s="214" t="s">
        <v>30</v>
      </c>
      <c r="N25" s="234" t="s">
        <v>31</v>
      </c>
      <c r="S25" s="3"/>
      <c r="T25" s="30"/>
      <c r="U25" s="31"/>
    </row>
    <row r="26" spans="2:21" ht="15.75" customHeight="1" x14ac:dyDescent="0.3">
      <c r="B26" s="32">
        <v>300</v>
      </c>
      <c r="C26" s="34" t="s">
        <v>32</v>
      </c>
      <c r="D26" s="54"/>
      <c r="E26" s="55">
        <f>F26/$E$9</f>
        <v>2.4959933947505655</v>
      </c>
      <c r="F26" s="56">
        <v>8615.67</v>
      </c>
      <c r="G26" s="55">
        <f>H26/$E$9</f>
        <v>2.4959933947505655</v>
      </c>
      <c r="H26" s="56">
        <v>8615.67</v>
      </c>
      <c r="I26" s="55">
        <f>J26/$E$9</f>
        <v>2.4959933947505655</v>
      </c>
      <c r="J26" s="56">
        <v>8615.67</v>
      </c>
      <c r="K26" s="55">
        <f>L26/$E$9</f>
        <v>2.0995190914884994</v>
      </c>
      <c r="L26" s="56">
        <v>7247.12</v>
      </c>
      <c r="M26" s="216"/>
      <c r="N26" s="235"/>
      <c r="S26" s="3"/>
      <c r="T26" s="30"/>
      <c r="U26" s="31"/>
    </row>
    <row r="27" spans="2:21" ht="15" customHeight="1" x14ac:dyDescent="0.35">
      <c r="B27" s="32">
        <v>600</v>
      </c>
      <c r="C27" s="33" t="s">
        <v>33</v>
      </c>
      <c r="D27" s="34"/>
      <c r="E27" s="55"/>
      <c r="F27" s="56"/>
      <c r="G27" s="55"/>
      <c r="H27" s="56"/>
      <c r="I27" s="55"/>
      <c r="J27" s="56"/>
      <c r="K27" s="55"/>
      <c r="L27" s="56"/>
      <c r="M27" s="57"/>
      <c r="N27" s="235"/>
      <c r="O27" s="30"/>
      <c r="Q27" s="58"/>
      <c r="S27" s="3"/>
      <c r="T27" s="30"/>
      <c r="U27" s="31"/>
    </row>
    <row r="28" spans="2:21" ht="15" customHeight="1" x14ac:dyDescent="0.35">
      <c r="B28" s="32"/>
      <c r="C28" s="33">
        <v>610</v>
      </c>
      <c r="D28" s="34" t="s">
        <v>34</v>
      </c>
      <c r="E28" s="55">
        <f>F28/$E$9</f>
        <v>2.0028443082835046</v>
      </c>
      <c r="F28" s="56">
        <v>6913.4179833329999</v>
      </c>
      <c r="G28" s="55">
        <f>H28/$E$9</f>
        <v>2.0028443082835046</v>
      </c>
      <c r="H28" s="56">
        <v>6913.4179833329999</v>
      </c>
      <c r="I28" s="55">
        <f>J28/$E$9</f>
        <v>2.0028443082835046</v>
      </c>
      <c r="J28" s="56">
        <v>6913.4179833329999</v>
      </c>
      <c r="K28" s="55">
        <f>L28/$E$9</f>
        <v>1.0388242897424533</v>
      </c>
      <c r="L28" s="56">
        <v>3585.813683333</v>
      </c>
      <c r="M28" s="214" t="s">
        <v>35</v>
      </c>
      <c r="N28" s="235"/>
      <c r="O28" s="30"/>
      <c r="Q28" s="58"/>
      <c r="S28" s="3"/>
      <c r="T28" s="30"/>
      <c r="U28" s="31"/>
    </row>
    <row r="29" spans="2:21" x14ac:dyDescent="0.3">
      <c r="B29" s="32"/>
      <c r="C29" s="33">
        <v>620</v>
      </c>
      <c r="D29" s="34" t="s">
        <v>36</v>
      </c>
      <c r="E29" s="55">
        <f t="shared" ref="E29:E31" si="6">F29/$E$9</f>
        <v>0.84148296299524905</v>
      </c>
      <c r="F29" s="56">
        <v>2904.630891667</v>
      </c>
      <c r="G29" s="55">
        <f t="shared" ref="G29:G31" si="7">H29/$E$9</f>
        <v>0.84148296299524905</v>
      </c>
      <c r="H29" s="56">
        <v>2904.630891667</v>
      </c>
      <c r="I29" s="55">
        <f t="shared" ref="I29:I31" si="8">J29/$E$9</f>
        <v>0.84148296299524905</v>
      </c>
      <c r="J29" s="56">
        <v>2904.630891667</v>
      </c>
      <c r="K29" s="55">
        <f t="shared" ref="K29:K31" si="9">L29/$E$9</f>
        <v>1.0087268743843794</v>
      </c>
      <c r="L29" s="56">
        <v>3481.923425</v>
      </c>
      <c r="M29" s="215"/>
      <c r="N29" s="235"/>
      <c r="O29" s="30"/>
      <c r="Q29" s="59"/>
      <c r="S29" s="3"/>
      <c r="T29" s="30"/>
      <c r="U29" s="31"/>
    </row>
    <row r="30" spans="2:21" x14ac:dyDescent="0.3">
      <c r="B30" s="32"/>
      <c r="C30" s="33">
        <v>630</v>
      </c>
      <c r="D30" s="34" t="s">
        <v>37</v>
      </c>
      <c r="E30" s="55">
        <f t="shared" si="6"/>
        <v>6.6431965447882282E-2</v>
      </c>
      <c r="F30" s="56">
        <v>229.30985833299999</v>
      </c>
      <c r="G30" s="55">
        <f t="shared" si="7"/>
        <v>6.6431965447882282E-2</v>
      </c>
      <c r="H30" s="56">
        <v>229.30985833299999</v>
      </c>
      <c r="I30" s="55">
        <f t="shared" si="8"/>
        <v>6.6431965447882282E-2</v>
      </c>
      <c r="J30" s="56">
        <v>229.30985833299999</v>
      </c>
      <c r="K30" s="55">
        <f t="shared" si="9"/>
        <v>3.4965568688800054E-2</v>
      </c>
      <c r="L30" s="56">
        <v>120.69414999999999</v>
      </c>
      <c r="M30" s="215"/>
      <c r="N30" s="235"/>
      <c r="O30" s="30"/>
      <c r="S30" s="3"/>
      <c r="T30" s="30"/>
      <c r="U30" s="31"/>
    </row>
    <row r="31" spans="2:21" x14ac:dyDescent="0.3">
      <c r="B31" s="32">
        <v>700</v>
      </c>
      <c r="C31" s="212" t="s">
        <v>38</v>
      </c>
      <c r="D31" s="213"/>
      <c r="E31" s="55">
        <f t="shared" si="6"/>
        <v>0</v>
      </c>
      <c r="F31" s="56">
        <v>0</v>
      </c>
      <c r="G31" s="55">
        <f t="shared" si="7"/>
        <v>0</v>
      </c>
      <c r="H31" s="56">
        <v>0</v>
      </c>
      <c r="I31" s="55">
        <f t="shared" si="8"/>
        <v>0</v>
      </c>
      <c r="J31" s="56">
        <v>0</v>
      </c>
      <c r="K31" s="55">
        <f t="shared" si="9"/>
        <v>0</v>
      </c>
      <c r="L31" s="56">
        <v>0</v>
      </c>
      <c r="M31" s="214" t="s">
        <v>30</v>
      </c>
      <c r="N31" s="235"/>
      <c r="O31" s="30"/>
      <c r="S31" s="3"/>
      <c r="T31" s="30"/>
      <c r="U31" s="31"/>
    </row>
    <row r="32" spans="2:21" x14ac:dyDescent="0.3">
      <c r="B32" s="32">
        <v>700</v>
      </c>
      <c r="C32" s="217" t="s">
        <v>39</v>
      </c>
      <c r="D32" s="218"/>
      <c r="E32" s="207">
        <f>F32/$E$9</f>
        <v>1.0013036676516602</v>
      </c>
      <c r="F32" s="209">
        <v>3456.3</v>
      </c>
      <c r="G32" s="207">
        <f>H32/$E$9</f>
        <v>1.0013036676516602</v>
      </c>
      <c r="H32" s="209">
        <v>3456.3</v>
      </c>
      <c r="I32" s="207">
        <f>J32/$E$9</f>
        <v>1.0013036676516602</v>
      </c>
      <c r="J32" s="209">
        <v>3456.3</v>
      </c>
      <c r="K32" s="207">
        <f>L32/$E$9</f>
        <v>0.40152963671128117</v>
      </c>
      <c r="L32" s="209">
        <v>1386</v>
      </c>
      <c r="M32" s="215"/>
      <c r="N32" s="235"/>
      <c r="O32" s="30"/>
      <c r="S32" s="3"/>
      <c r="T32" s="30"/>
      <c r="U32" s="31"/>
    </row>
    <row r="33" spans="2:21" x14ac:dyDescent="0.3">
      <c r="B33" s="32">
        <v>700</v>
      </c>
      <c r="C33" s="60" t="s">
        <v>40</v>
      </c>
      <c r="D33" s="60"/>
      <c r="E33" s="208"/>
      <c r="F33" s="210"/>
      <c r="G33" s="208"/>
      <c r="H33" s="210"/>
      <c r="I33" s="208"/>
      <c r="J33" s="210"/>
      <c r="K33" s="208"/>
      <c r="L33" s="210"/>
      <c r="M33" s="216"/>
      <c r="N33" s="235"/>
      <c r="O33" s="30"/>
      <c r="S33" s="3"/>
      <c r="T33" s="30"/>
      <c r="U33" s="31"/>
    </row>
    <row r="34" spans="2:21" x14ac:dyDescent="0.3">
      <c r="B34" s="32">
        <v>700</v>
      </c>
      <c r="C34" s="60" t="s">
        <v>41</v>
      </c>
      <c r="D34" s="60"/>
      <c r="E34" s="200">
        <v>0</v>
      </c>
      <c r="F34" s="198">
        <v>0</v>
      </c>
      <c r="G34" s="200">
        <v>0</v>
      </c>
      <c r="H34" s="198">
        <v>0</v>
      </c>
      <c r="I34" s="200">
        <f>J34/$E$9</f>
        <v>0.96094791123471834</v>
      </c>
      <c r="J34" s="198">
        <v>3317</v>
      </c>
      <c r="K34" s="200">
        <f>L34/$E$9</f>
        <v>0.96094791123471834</v>
      </c>
      <c r="L34" s="198">
        <v>3317</v>
      </c>
      <c r="M34" s="199"/>
      <c r="N34" s="236"/>
      <c r="O34" s="30"/>
      <c r="S34" s="3"/>
      <c r="T34" s="30"/>
      <c r="U34" s="31"/>
    </row>
    <row r="35" spans="2:21" ht="14.5" thickBot="1" x14ac:dyDescent="0.35">
      <c r="B35" s="61"/>
      <c r="C35" s="62" t="s">
        <v>42</v>
      </c>
      <c r="D35" s="62"/>
      <c r="E35" s="63">
        <f t="shared" ref="E35:L35" si="10">SUM(E25:E34)</f>
        <v>6.7059936072000133</v>
      </c>
      <c r="F35" s="64">
        <f t="shared" si="10"/>
        <v>23147.748733332999</v>
      </c>
      <c r="G35" s="63">
        <f t="shared" si="10"/>
        <v>6.7059936072000133</v>
      </c>
      <c r="H35" s="64">
        <f t="shared" si="10"/>
        <v>23147.748733332999</v>
      </c>
      <c r="I35" s="63">
        <f t="shared" ref="I35:J35" si="11">SUM(I25:I34)</f>
        <v>7.6669415184347312</v>
      </c>
      <c r="J35" s="64">
        <f t="shared" si="11"/>
        <v>26464.748733332999</v>
      </c>
      <c r="K35" s="63">
        <f t="shared" si="10"/>
        <v>6.2448291495257564</v>
      </c>
      <c r="L35" s="64">
        <f t="shared" si="10"/>
        <v>21555.901258333</v>
      </c>
      <c r="M35" s="65"/>
      <c r="N35" s="66"/>
      <c r="O35" s="30"/>
      <c r="T35" s="30"/>
      <c r="U35" s="31"/>
    </row>
    <row r="36" spans="2:21" ht="17.25" customHeight="1" x14ac:dyDescent="0.3">
      <c r="B36" s="67"/>
      <c r="C36" s="12"/>
      <c r="D36" s="12"/>
      <c r="E36" s="68"/>
      <c r="F36" s="69"/>
      <c r="G36" s="192"/>
      <c r="H36" s="193"/>
      <c r="I36" s="70"/>
      <c r="J36" s="70"/>
      <c r="K36" s="192"/>
      <c r="L36" s="193"/>
      <c r="M36" s="70"/>
      <c r="O36" s="30"/>
    </row>
    <row r="37" spans="2:21" x14ac:dyDescent="0.3">
      <c r="B37" s="231" t="s">
        <v>43</v>
      </c>
      <c r="C37" s="231"/>
      <c r="D37" s="231"/>
      <c r="E37" s="68">
        <f t="shared" ref="E37:L37" si="12">E35+E22</f>
        <v>28.075494274694023</v>
      </c>
      <c r="F37" s="69">
        <f t="shared" si="12"/>
        <v>96910.991137388803</v>
      </c>
      <c r="G37" s="68">
        <f t="shared" si="12"/>
        <v>28.075494274694023</v>
      </c>
      <c r="H37" s="69">
        <f t="shared" si="12"/>
        <v>96910.991137388803</v>
      </c>
      <c r="I37" s="70">
        <f t="shared" ref="I37:J37" si="13">I35+I22</f>
        <v>29.036442185928742</v>
      </c>
      <c r="J37" s="70">
        <f t="shared" si="13"/>
        <v>100227.9911373888</v>
      </c>
      <c r="K37" s="68">
        <f t="shared" si="12"/>
        <v>27.66052965478557</v>
      </c>
      <c r="L37" s="69">
        <f t="shared" si="12"/>
        <v>95478.616262388809</v>
      </c>
      <c r="M37" s="70"/>
    </row>
    <row r="38" spans="2:21" ht="39" customHeight="1" x14ac:dyDescent="0.3">
      <c r="B38" s="220" t="s">
        <v>44</v>
      </c>
      <c r="C38" s="220"/>
      <c r="D38" s="71">
        <v>0.2</v>
      </c>
      <c r="E38" s="72">
        <f>E37*D38</f>
        <v>5.6150988549388048</v>
      </c>
      <c r="F38" s="69">
        <f>F37*D38</f>
        <v>19382.198227477762</v>
      </c>
      <c r="G38" s="194"/>
      <c r="H38" s="195"/>
      <c r="K38" s="194"/>
      <c r="L38" s="195"/>
    </row>
    <row r="39" spans="2:21" ht="28.5" customHeight="1" x14ac:dyDescent="0.3">
      <c r="B39" s="211" t="s">
        <v>45</v>
      </c>
      <c r="C39" s="211"/>
      <c r="D39" s="71">
        <v>0.22</v>
      </c>
      <c r="E39" s="72"/>
      <c r="F39" s="69"/>
      <c r="G39" s="72">
        <f>G37*D39</f>
        <v>6.1766087404326848</v>
      </c>
      <c r="H39" s="69">
        <f>H37*D39</f>
        <v>21320.418050225537</v>
      </c>
      <c r="I39" s="201">
        <f>I37*D39</f>
        <v>6.3880172809043234</v>
      </c>
      <c r="J39" s="70">
        <f>J37*D39</f>
        <v>22050.158050225538</v>
      </c>
      <c r="K39" s="72">
        <f>K37*D39</f>
        <v>6.0853165240528257</v>
      </c>
      <c r="L39" s="69">
        <f>L37*D39</f>
        <v>21005.295577725537</v>
      </c>
    </row>
    <row r="40" spans="2:21" x14ac:dyDescent="0.3">
      <c r="B40" s="12" t="s">
        <v>46</v>
      </c>
      <c r="C40" s="12"/>
      <c r="D40" s="12"/>
      <c r="E40" s="68">
        <f>E38+E37</f>
        <v>33.69059312963283</v>
      </c>
      <c r="F40" s="69">
        <f>F38+F37</f>
        <v>116293.18936486656</v>
      </c>
      <c r="G40" s="68">
        <f t="shared" ref="G40:L40" si="14">G39+G37</f>
        <v>34.252103015126707</v>
      </c>
      <c r="H40" s="69">
        <f t="shared" si="14"/>
        <v>118231.40918761434</v>
      </c>
      <c r="I40" s="70">
        <f t="shared" si="14"/>
        <v>35.424459466833063</v>
      </c>
      <c r="J40" s="70">
        <f t="shared" si="14"/>
        <v>122278.14918761434</v>
      </c>
      <c r="K40" s="68">
        <f t="shared" si="14"/>
        <v>33.745846178838399</v>
      </c>
      <c r="L40" s="69">
        <f t="shared" si="14"/>
        <v>116483.91184011435</v>
      </c>
      <c r="M40" s="70"/>
    </row>
    <row r="41" spans="2:21" x14ac:dyDescent="0.3">
      <c r="B41" s="12" t="s">
        <v>47</v>
      </c>
      <c r="C41" s="12"/>
      <c r="D41" s="12"/>
      <c r="E41" s="73">
        <v>4</v>
      </c>
      <c r="F41" s="69">
        <f>F37*E41</f>
        <v>387643.96454955521</v>
      </c>
      <c r="G41" s="73">
        <v>5</v>
      </c>
      <c r="H41" s="69">
        <f>H37*G41</f>
        <v>484554.95568694401</v>
      </c>
      <c r="I41" s="202">
        <v>7</v>
      </c>
      <c r="J41" s="70">
        <f>J37*I41</f>
        <v>701595.93796172156</v>
      </c>
      <c r="K41" s="73">
        <v>12</v>
      </c>
      <c r="L41" s="69">
        <f>L37*K41</f>
        <v>1145743.3951486656</v>
      </c>
      <c r="M41" s="74"/>
      <c r="N41" s="75"/>
    </row>
    <row r="42" spans="2:21" ht="14.5" thickBot="1" x14ac:dyDescent="0.35">
      <c r="B42" s="12" t="s">
        <v>48</v>
      </c>
      <c r="C42" s="12"/>
      <c r="D42" s="12"/>
      <c r="E42" s="76">
        <v>4</v>
      </c>
      <c r="F42" s="77">
        <f>F40*E42</f>
        <v>465172.75745946623</v>
      </c>
      <c r="G42" s="76">
        <v>5</v>
      </c>
      <c r="H42" s="77">
        <f>H40*G42</f>
        <v>591157.04593807168</v>
      </c>
      <c r="I42" s="203">
        <v>7</v>
      </c>
      <c r="J42" s="191">
        <f>J40*I42</f>
        <v>855947.0443133004</v>
      </c>
      <c r="K42" s="76">
        <v>12</v>
      </c>
      <c r="L42" s="77">
        <f>L40*K42</f>
        <v>1397806.9420813723</v>
      </c>
      <c r="M42" s="78"/>
      <c r="N42" s="79"/>
    </row>
    <row r="43" spans="2:21" ht="15.5" x14ac:dyDescent="0.35">
      <c r="B43" s="232"/>
      <c r="C43" s="232"/>
      <c r="D43" s="232"/>
      <c r="E43" s="232"/>
      <c r="F43" s="232"/>
      <c r="G43" s="80"/>
      <c r="H43" s="11"/>
    </row>
    <row r="44" spans="2:21" ht="42" customHeight="1" x14ac:dyDescent="0.3">
      <c r="B44" s="219" t="s">
        <v>49</v>
      </c>
      <c r="C44" s="219"/>
      <c r="D44" s="219"/>
      <c r="E44" s="219"/>
      <c r="F44" s="219"/>
      <c r="G44" s="219"/>
      <c r="H44" s="219"/>
      <c r="I44" s="219"/>
      <c r="J44" s="219"/>
    </row>
    <row r="45" spans="2:21" ht="15.5" x14ac:dyDescent="0.35">
      <c r="B45" s="81"/>
      <c r="C45" s="11"/>
      <c r="D45" s="11"/>
      <c r="E45" s="11"/>
      <c r="F45" s="11"/>
      <c r="G45" s="11"/>
      <c r="H45" s="11"/>
    </row>
    <row r="46" spans="2:21" ht="15.5" x14ac:dyDescent="0.35">
      <c r="B46" s="11"/>
      <c r="C46" s="11"/>
      <c r="D46" s="11"/>
      <c r="E46" s="11"/>
      <c r="F46" s="11"/>
      <c r="G46" s="11"/>
      <c r="H46" s="11"/>
    </row>
    <row r="47" spans="2:21" x14ac:dyDescent="0.3">
      <c r="B47" s="12" t="s">
        <v>50</v>
      </c>
      <c r="C47" s="12"/>
      <c r="D47" s="12"/>
      <c r="E47" s="12" t="s">
        <v>51</v>
      </c>
    </row>
    <row r="49" spans="2:8" x14ac:dyDescent="0.3">
      <c r="B49" s="82" t="s">
        <v>52</v>
      </c>
      <c r="C49" s="82"/>
      <c r="D49" s="82"/>
      <c r="E49" s="82" t="s">
        <v>52</v>
      </c>
      <c r="F49" s="82"/>
      <c r="G49" s="82"/>
    </row>
    <row r="50" spans="2:8" ht="15.5" x14ac:dyDescent="0.35">
      <c r="B50" s="11"/>
      <c r="C50" s="11"/>
      <c r="D50" s="11"/>
      <c r="E50" s="11"/>
      <c r="F50" s="11"/>
      <c r="G50" s="11"/>
      <c r="H50" s="11"/>
    </row>
  </sheetData>
  <mergeCells count="30">
    <mergeCell ref="M19:M21"/>
    <mergeCell ref="B37:D37"/>
    <mergeCell ref="B43:F43"/>
    <mergeCell ref="C25:D25"/>
    <mergeCell ref="M28:M30"/>
    <mergeCell ref="N25:N34"/>
    <mergeCell ref="M25:M26"/>
    <mergeCell ref="B44:J44"/>
    <mergeCell ref="B38:C38"/>
    <mergeCell ref="E12:F12"/>
    <mergeCell ref="G12:H12"/>
    <mergeCell ref="K12:L12"/>
    <mergeCell ref="C17:D17"/>
    <mergeCell ref="C18:D18"/>
    <mergeCell ref="A4:N4"/>
    <mergeCell ref="I12:J12"/>
    <mergeCell ref="I32:I33"/>
    <mergeCell ref="J32:J33"/>
    <mergeCell ref="B39:C39"/>
    <mergeCell ref="C31:D31"/>
    <mergeCell ref="M31:M33"/>
    <mergeCell ref="C32:D32"/>
    <mergeCell ref="E32:E33"/>
    <mergeCell ref="F32:F33"/>
    <mergeCell ref="G32:G33"/>
    <mergeCell ref="H32:H33"/>
    <mergeCell ref="K32:K33"/>
    <mergeCell ref="L32:L33"/>
    <mergeCell ref="M14:M18"/>
    <mergeCell ref="N14:N21"/>
  </mergeCells>
  <conditionalFormatting sqref="Q27:Q28">
    <cfRule type="expression" dxfId="1" priority="1">
      <formula>AND($BC27&lt;&gt;"",$BL27="")</formula>
    </cfRule>
    <cfRule type="expression" dxfId="0" priority="2">
      <formula>$BC27&lt;&gt;""</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F2BF4-6968-48CF-8467-559AEEBEA24B}">
  <sheetPr codeName="Sheet21"/>
  <dimension ref="A1:P416"/>
  <sheetViews>
    <sheetView showOutlineSymbols="0" showWhiteSpace="0" zoomScaleNormal="100" workbookViewId="0">
      <selection activeCell="K19" sqref="K19"/>
    </sheetView>
  </sheetViews>
  <sheetFormatPr defaultColWidth="9.1796875" defaultRowHeight="14.5" x14ac:dyDescent="0.35"/>
  <cols>
    <col min="1" max="1" width="9.1796875" style="85" customWidth="1"/>
    <col min="2" max="2" width="7.81640625" style="85" customWidth="1"/>
    <col min="3" max="3" width="14.7265625" style="85" customWidth="1"/>
    <col min="4" max="4" width="14.26953125" style="85" customWidth="1"/>
    <col min="5" max="6" width="14.7265625" style="85" customWidth="1"/>
    <col min="7" max="7" width="14.7265625" style="129" customWidth="1"/>
    <col min="8" max="10" width="9.1796875" style="85"/>
    <col min="11" max="11" width="11" style="85" customWidth="1"/>
    <col min="12" max="16384" width="9.1796875" style="85"/>
  </cols>
  <sheetData>
    <row r="1" spans="1:16" x14ac:dyDescent="0.35">
      <c r="A1"/>
      <c r="B1" s="83"/>
      <c r="C1" s="83"/>
      <c r="D1" s="83"/>
      <c r="E1" s="83"/>
      <c r="F1" s="83"/>
      <c r="G1" s="84"/>
    </row>
    <row r="2" spans="1:16" x14ac:dyDescent="0.35">
      <c r="A2" s="83"/>
      <c r="B2" s="83"/>
      <c r="C2" s="83"/>
      <c r="D2" s="83"/>
      <c r="E2" s="83"/>
      <c r="F2" s="86"/>
      <c r="G2" s="87"/>
    </row>
    <row r="3" spans="1:16" x14ac:dyDescent="0.35">
      <c r="A3" s="88"/>
      <c r="B3" s="88"/>
      <c r="C3" s="88"/>
      <c r="D3" s="88"/>
      <c r="E3" s="88"/>
      <c r="F3" s="86"/>
      <c r="G3" s="87"/>
      <c r="H3" s="89"/>
      <c r="I3" s="89"/>
      <c r="J3" s="89"/>
      <c r="K3" s="180" t="s">
        <v>3</v>
      </c>
      <c r="L3" s="180" t="s">
        <v>53</v>
      </c>
      <c r="M3" s="181"/>
      <c r="N3" s="89"/>
      <c r="O3" s="89"/>
    </row>
    <row r="4" spans="1:16" ht="18.5" x14ac:dyDescent="0.45">
      <c r="A4" s="88"/>
      <c r="B4" s="90" t="s">
        <v>54</v>
      </c>
      <c r="C4" s="88"/>
      <c r="D4" s="88"/>
      <c r="E4" s="86"/>
      <c r="F4" s="91" t="s">
        <v>6</v>
      </c>
      <c r="G4" s="92"/>
      <c r="H4" s="89"/>
      <c r="I4" s="89"/>
      <c r="J4" s="89"/>
      <c r="K4" s="182" t="s">
        <v>55</v>
      </c>
      <c r="L4" s="183">
        <v>3451.7999999999993</v>
      </c>
      <c r="M4" s="184">
        <f>L4/$L$9</f>
        <v>1</v>
      </c>
      <c r="N4" s="93"/>
      <c r="O4" s="94"/>
    </row>
    <row r="5" spans="1:16" x14ac:dyDescent="0.35">
      <c r="A5" s="88"/>
      <c r="B5" s="88"/>
      <c r="C5" s="88"/>
      <c r="D5" s="88"/>
      <c r="E5" s="88"/>
      <c r="F5" s="95"/>
      <c r="G5" s="92"/>
      <c r="H5" s="89"/>
      <c r="I5" s="89"/>
      <c r="J5" s="89"/>
      <c r="K5" s="182" t="s">
        <v>56</v>
      </c>
      <c r="L5" s="183">
        <v>0</v>
      </c>
      <c r="M5" s="184">
        <f>L5/$L$9</f>
        <v>0</v>
      </c>
      <c r="N5" s="96"/>
      <c r="O5" s="94"/>
    </row>
    <row r="6" spans="1:16" x14ac:dyDescent="0.35">
      <c r="A6" s="88"/>
      <c r="B6" s="97" t="s">
        <v>57</v>
      </c>
      <c r="C6" s="98"/>
      <c r="D6" s="99"/>
      <c r="E6" s="100">
        <v>45170</v>
      </c>
      <c r="F6" s="101"/>
      <c r="G6" s="92"/>
      <c r="H6" s="89"/>
      <c r="I6" s="89"/>
      <c r="J6" s="89"/>
      <c r="K6" s="182" t="s">
        <v>58</v>
      </c>
      <c r="L6" s="183">
        <v>0</v>
      </c>
      <c r="M6" s="184">
        <f>L6/$L$9</f>
        <v>0</v>
      </c>
      <c r="N6" s="102"/>
      <c r="O6" s="102"/>
    </row>
    <row r="7" spans="1:16" x14ac:dyDescent="0.35">
      <c r="A7" s="88"/>
      <c r="B7" s="103" t="s">
        <v>59</v>
      </c>
      <c r="C7" s="86"/>
      <c r="D7" s="89"/>
      <c r="E7" s="104">
        <v>240</v>
      </c>
      <c r="F7" s="105" t="s">
        <v>60</v>
      </c>
      <c r="G7" s="92"/>
      <c r="H7" s="89"/>
      <c r="I7" s="89"/>
      <c r="J7" s="89"/>
      <c r="K7" s="182" t="s">
        <v>61</v>
      </c>
      <c r="L7" s="183">
        <v>0</v>
      </c>
      <c r="M7" s="184">
        <f>L7/$L$9</f>
        <v>0</v>
      </c>
      <c r="N7" s="106"/>
      <c r="O7" s="106"/>
    </row>
    <row r="8" spans="1:16" x14ac:dyDescent="0.35">
      <c r="A8" s="88"/>
      <c r="B8" s="103" t="s">
        <v>62</v>
      </c>
      <c r="C8" s="86"/>
      <c r="D8" s="107">
        <f>E6-1</f>
        <v>45169</v>
      </c>
      <c r="E8" s="108">
        <v>50599.169999999991</v>
      </c>
      <c r="F8" s="105" t="s">
        <v>63</v>
      </c>
      <c r="G8" s="92"/>
      <c r="H8" s="89"/>
      <c r="I8" s="89"/>
      <c r="J8" s="89"/>
      <c r="K8" s="182" t="s">
        <v>64</v>
      </c>
      <c r="L8" s="183">
        <v>0</v>
      </c>
      <c r="M8" s="184">
        <f>L8/$L$9</f>
        <v>0</v>
      </c>
      <c r="N8" s="106"/>
      <c r="O8" s="106"/>
    </row>
    <row r="9" spans="1:16" x14ac:dyDescent="0.35">
      <c r="A9" s="88"/>
      <c r="B9" s="103" t="s">
        <v>62</v>
      </c>
      <c r="C9" s="86"/>
      <c r="D9" s="107">
        <f>EDATE(D8,E7)</f>
        <v>52474</v>
      </c>
      <c r="E9" s="108">
        <v>1950</v>
      </c>
      <c r="F9" s="105" t="s">
        <v>63</v>
      </c>
      <c r="G9" s="92"/>
      <c r="H9" s="89"/>
      <c r="I9" s="89"/>
      <c r="J9" s="89"/>
      <c r="K9" s="185" t="s">
        <v>65</v>
      </c>
      <c r="L9" s="186">
        <v>3451.7999999999993</v>
      </c>
      <c r="M9" s="185"/>
      <c r="N9" s="106"/>
      <c r="O9" s="106"/>
    </row>
    <row r="10" spans="1:16" x14ac:dyDescent="0.35">
      <c r="A10" s="88"/>
      <c r="B10" s="103" t="s">
        <v>66</v>
      </c>
      <c r="C10" s="86"/>
      <c r="D10" s="89"/>
      <c r="E10" s="109">
        <f>M4</f>
        <v>1</v>
      </c>
      <c r="F10" s="105"/>
      <c r="G10" s="92"/>
      <c r="H10" s="89"/>
      <c r="I10" s="89"/>
      <c r="J10" s="89"/>
      <c r="K10" s="89"/>
      <c r="L10" s="89"/>
      <c r="M10" s="110"/>
      <c r="N10" s="110"/>
      <c r="O10" s="110"/>
    </row>
    <row r="11" spans="1:16" x14ac:dyDescent="0.35">
      <c r="A11" s="88"/>
      <c r="B11" s="103" t="s">
        <v>67</v>
      </c>
      <c r="C11" s="86"/>
      <c r="D11" s="89"/>
      <c r="E11" s="111">
        <f>ROUND(E8*E$10,2)</f>
        <v>50599.17</v>
      </c>
      <c r="F11" s="105" t="s">
        <v>63</v>
      </c>
      <c r="G11" s="92"/>
      <c r="H11" s="89"/>
      <c r="I11" s="89"/>
      <c r="J11" s="89"/>
      <c r="K11" s="89"/>
      <c r="L11" s="89"/>
      <c r="M11" s="110"/>
      <c r="N11" s="110"/>
      <c r="O11" s="110"/>
    </row>
    <row r="12" spans="1:16" x14ac:dyDescent="0.35">
      <c r="A12" s="88"/>
      <c r="B12" s="103" t="s">
        <v>68</v>
      </c>
      <c r="C12" s="86"/>
      <c r="D12" s="89"/>
      <c r="E12" s="111">
        <f>ROUND(E9*E$10,2)</f>
        <v>1950</v>
      </c>
      <c r="F12" s="105" t="s">
        <v>63</v>
      </c>
      <c r="G12" s="92"/>
      <c r="H12" s="89"/>
      <c r="I12" s="89"/>
      <c r="J12" s="89"/>
      <c r="K12" s="112"/>
      <c r="L12" s="112"/>
      <c r="M12" s="106"/>
      <c r="N12" s="106"/>
      <c r="O12" s="106"/>
      <c r="P12" s="113"/>
    </row>
    <row r="13" spans="1:16" x14ac:dyDescent="0.35">
      <c r="A13" s="88"/>
      <c r="B13" s="114" t="s">
        <v>69</v>
      </c>
      <c r="C13" s="115"/>
      <c r="D13" s="116"/>
      <c r="E13" s="117">
        <v>5.7000000000000002E-2</v>
      </c>
      <c r="F13" s="118"/>
      <c r="G13" s="92"/>
      <c r="H13" s="89"/>
      <c r="I13" s="89"/>
      <c r="J13" s="89"/>
      <c r="K13" s="112"/>
      <c r="L13" s="112"/>
      <c r="M13" s="106"/>
      <c r="N13" s="106"/>
      <c r="O13" s="106"/>
      <c r="P13" s="113"/>
    </row>
    <row r="14" spans="1:16" x14ac:dyDescent="0.35">
      <c r="A14" s="88"/>
      <c r="B14" s="104"/>
      <c r="C14" s="86"/>
      <c r="D14" s="89"/>
      <c r="E14" s="119"/>
      <c r="F14" s="104"/>
      <c r="G14" s="92"/>
      <c r="H14" s="89"/>
      <c r="I14" s="89"/>
      <c r="J14" s="89"/>
      <c r="K14" s="112"/>
      <c r="L14" s="112"/>
      <c r="M14" s="106"/>
      <c r="N14" s="106"/>
      <c r="O14" s="106"/>
      <c r="P14" s="113"/>
    </row>
    <row r="15" spans="1:16" x14ac:dyDescent="0.35">
      <c r="A15" s="89"/>
      <c r="B15" s="89"/>
      <c r="C15" s="89"/>
      <c r="D15" s="89"/>
      <c r="E15" s="89"/>
      <c r="F15" s="89"/>
      <c r="G15" s="93"/>
      <c r="H15" s="89"/>
      <c r="I15" s="89"/>
      <c r="J15" s="89"/>
      <c r="K15" s="112"/>
      <c r="L15" s="112"/>
      <c r="M15" s="106"/>
      <c r="N15" s="106"/>
      <c r="O15" s="106"/>
      <c r="P15" s="113"/>
    </row>
    <row r="16" spans="1:16" ht="15" thickBot="1" x14ac:dyDescent="0.4">
      <c r="A16" s="120" t="s">
        <v>70</v>
      </c>
      <c r="B16" s="120" t="s">
        <v>71</v>
      </c>
      <c r="C16" s="120" t="s">
        <v>72</v>
      </c>
      <c r="D16" s="120" t="s">
        <v>73</v>
      </c>
      <c r="E16" s="120" t="s">
        <v>74</v>
      </c>
      <c r="F16" s="120" t="s">
        <v>75</v>
      </c>
      <c r="G16" s="121" t="s">
        <v>76</v>
      </c>
      <c r="H16" s="89"/>
      <c r="I16" s="89"/>
      <c r="J16" s="89"/>
      <c r="K16" s="112"/>
      <c r="L16" s="112"/>
      <c r="M16" s="106"/>
      <c r="N16" s="106"/>
      <c r="O16" s="106"/>
      <c r="P16" s="113"/>
    </row>
    <row r="17" spans="1:16" x14ac:dyDescent="0.35">
      <c r="A17" s="122">
        <f>E6</f>
        <v>45170</v>
      </c>
      <c r="B17" s="86">
        <v>1</v>
      </c>
      <c r="C17" s="95">
        <f>E11</f>
        <v>50599.17</v>
      </c>
      <c r="D17" s="123">
        <f>IPMT($E$13/12,B17,$E$7,-$E$11,$E$12,0)</f>
        <v>240.34605749999997</v>
      </c>
      <c r="E17" s="123">
        <f>PPMT($E$13/12,B17,$E$7,-$E$11,$E$12,0)</f>
        <v>109.0870576836638</v>
      </c>
      <c r="F17" s="123">
        <f>SUM(D17:E17)</f>
        <v>349.43311518366374</v>
      </c>
      <c r="G17" s="95">
        <f>C17-E17</f>
        <v>50490.082942316338</v>
      </c>
      <c r="H17" s="89"/>
      <c r="I17" s="89"/>
      <c r="J17" s="89"/>
      <c r="K17" s="112"/>
      <c r="L17" s="112"/>
      <c r="M17" s="106"/>
      <c r="N17" s="106"/>
      <c r="O17" s="106"/>
      <c r="P17" s="113"/>
    </row>
    <row r="18" spans="1:16" x14ac:dyDescent="0.35">
      <c r="A18" s="122">
        <f>EDATE(A17,1)</f>
        <v>45200</v>
      </c>
      <c r="B18" s="86">
        <v>2</v>
      </c>
      <c r="C18" s="95">
        <f>G17</f>
        <v>50490.082942316338</v>
      </c>
      <c r="D18" s="123">
        <f t="shared" ref="D18:D81" si="0">IPMT($E$13/12,B18,$E$7,-$E$11,$E$12,0)</f>
        <v>239.8278939760026</v>
      </c>
      <c r="E18" s="123">
        <f t="shared" ref="E18:E81" si="1">PPMT($E$13/12,B18,$E$7,-$E$11,$E$12,0)</f>
        <v>109.60522120766116</v>
      </c>
      <c r="F18" s="123">
        <f t="shared" ref="F18:F81" si="2">SUM(D18:E18)</f>
        <v>349.43311518366374</v>
      </c>
      <c r="G18" s="95">
        <f t="shared" ref="G18:G75" si="3">C18-E18</f>
        <v>50380.477721108677</v>
      </c>
      <c r="H18" s="89"/>
      <c r="I18" s="89"/>
      <c r="J18" s="89"/>
      <c r="K18" s="112"/>
      <c r="L18" s="112"/>
      <c r="M18" s="106"/>
      <c r="N18" s="106"/>
      <c r="O18" s="106"/>
      <c r="P18" s="113"/>
    </row>
    <row r="19" spans="1:16" x14ac:dyDescent="0.35">
      <c r="A19" s="122">
        <f>EDATE(A18,1)</f>
        <v>45231</v>
      </c>
      <c r="B19" s="86">
        <v>3</v>
      </c>
      <c r="C19" s="95">
        <f>G18</f>
        <v>50380.477721108677</v>
      </c>
      <c r="D19" s="123">
        <f t="shared" si="0"/>
        <v>239.30726917526619</v>
      </c>
      <c r="E19" s="123">
        <f t="shared" si="1"/>
        <v>110.12584600839757</v>
      </c>
      <c r="F19" s="123">
        <f t="shared" si="2"/>
        <v>349.43311518366374</v>
      </c>
      <c r="G19" s="95">
        <f t="shared" si="3"/>
        <v>50270.351875100278</v>
      </c>
      <c r="H19" s="89"/>
      <c r="I19" s="89"/>
      <c r="J19" s="89"/>
      <c r="K19" s="112"/>
      <c r="L19" s="112"/>
      <c r="M19" s="106"/>
      <c r="N19" s="106"/>
      <c r="O19" s="106"/>
      <c r="P19" s="113"/>
    </row>
    <row r="20" spans="1:16" x14ac:dyDescent="0.35">
      <c r="A20" s="122">
        <f t="shared" ref="A20:A83" si="4">EDATE(A19,1)</f>
        <v>45261</v>
      </c>
      <c r="B20" s="86">
        <v>4</v>
      </c>
      <c r="C20" s="95">
        <f t="shared" ref="C20:C75" si="5">G19</f>
        <v>50270.351875100278</v>
      </c>
      <c r="D20" s="123">
        <f t="shared" si="0"/>
        <v>238.78417140672627</v>
      </c>
      <c r="E20" s="123">
        <f t="shared" si="1"/>
        <v>110.64894377693747</v>
      </c>
      <c r="F20" s="123">
        <f t="shared" si="2"/>
        <v>349.43311518366374</v>
      </c>
      <c r="G20" s="95">
        <f t="shared" si="3"/>
        <v>50159.702931323343</v>
      </c>
      <c r="H20" s="89"/>
      <c r="I20" s="89"/>
      <c r="J20" s="89"/>
      <c r="K20" s="112"/>
      <c r="L20" s="112"/>
      <c r="M20" s="106"/>
      <c r="N20" s="106"/>
      <c r="O20" s="106"/>
      <c r="P20" s="113"/>
    </row>
    <row r="21" spans="1:16" x14ac:dyDescent="0.35">
      <c r="A21" s="122">
        <f t="shared" si="4"/>
        <v>45292</v>
      </c>
      <c r="B21" s="86">
        <v>5</v>
      </c>
      <c r="C21" s="95">
        <f t="shared" si="5"/>
        <v>50159.702931323343</v>
      </c>
      <c r="D21" s="123">
        <f t="shared" si="0"/>
        <v>238.25858892378588</v>
      </c>
      <c r="E21" s="123">
        <f t="shared" si="1"/>
        <v>111.17452625987792</v>
      </c>
      <c r="F21" s="123">
        <f t="shared" si="2"/>
        <v>349.4331151836638</v>
      </c>
      <c r="G21" s="95">
        <f t="shared" si="3"/>
        <v>50048.528405063465</v>
      </c>
      <c r="H21" s="89"/>
      <c r="I21" s="89"/>
      <c r="J21" s="89"/>
      <c r="K21" s="112"/>
      <c r="L21" s="112"/>
      <c r="M21" s="106"/>
      <c r="N21" s="106"/>
      <c r="O21" s="106"/>
      <c r="P21" s="113"/>
    </row>
    <row r="22" spans="1:16" x14ac:dyDescent="0.35">
      <c r="A22" s="124">
        <f t="shared" si="4"/>
        <v>45323</v>
      </c>
      <c r="B22" s="125">
        <v>6</v>
      </c>
      <c r="C22" s="126">
        <f t="shared" si="5"/>
        <v>50048.528405063465</v>
      </c>
      <c r="D22" s="123">
        <f t="shared" si="0"/>
        <v>237.73050992405143</v>
      </c>
      <c r="E22" s="123">
        <f t="shared" si="1"/>
        <v>111.70260525961234</v>
      </c>
      <c r="F22" s="123">
        <f t="shared" si="2"/>
        <v>349.43311518366374</v>
      </c>
      <c r="G22" s="126">
        <f t="shared" si="3"/>
        <v>49936.825799803853</v>
      </c>
      <c r="K22" s="127"/>
      <c r="L22" s="127"/>
      <c r="M22" s="128"/>
      <c r="N22" s="128"/>
      <c r="O22" s="128"/>
      <c r="P22" s="113"/>
    </row>
    <row r="23" spans="1:16" x14ac:dyDescent="0.35">
      <c r="A23" s="124">
        <f t="shared" si="4"/>
        <v>45352</v>
      </c>
      <c r="B23" s="125">
        <v>7</v>
      </c>
      <c r="C23" s="126">
        <f t="shared" si="5"/>
        <v>49936.825799803853</v>
      </c>
      <c r="D23" s="123">
        <f t="shared" si="0"/>
        <v>237.1999225490683</v>
      </c>
      <c r="E23" s="123">
        <f t="shared" si="1"/>
        <v>112.23319263459548</v>
      </c>
      <c r="F23" s="123">
        <f t="shared" si="2"/>
        <v>349.4331151836638</v>
      </c>
      <c r="G23" s="126">
        <f t="shared" si="3"/>
        <v>49824.592607169259</v>
      </c>
      <c r="K23" s="127"/>
      <c r="L23" s="127"/>
      <c r="M23" s="128"/>
      <c r="N23" s="128"/>
      <c r="O23" s="128"/>
      <c r="P23" s="113"/>
    </row>
    <row r="24" spans="1:16" x14ac:dyDescent="0.35">
      <c r="A24" s="124">
        <f>EDATE(A23,1)</f>
        <v>45383</v>
      </c>
      <c r="B24" s="125">
        <v>8</v>
      </c>
      <c r="C24" s="126">
        <f t="shared" si="5"/>
        <v>49824.592607169259</v>
      </c>
      <c r="D24" s="123">
        <f t="shared" si="0"/>
        <v>236.66681488405393</v>
      </c>
      <c r="E24" s="123">
        <f t="shared" si="1"/>
        <v>112.76630029960982</v>
      </c>
      <c r="F24" s="123">
        <f t="shared" si="2"/>
        <v>349.43311518366374</v>
      </c>
      <c r="G24" s="126">
        <f t="shared" si="3"/>
        <v>49711.826306869647</v>
      </c>
      <c r="K24" s="127"/>
      <c r="L24" s="127"/>
      <c r="M24" s="128"/>
      <c r="N24" s="128"/>
      <c r="O24" s="128"/>
      <c r="P24" s="113"/>
    </row>
    <row r="25" spans="1:16" x14ac:dyDescent="0.35">
      <c r="A25" s="124">
        <f t="shared" si="4"/>
        <v>45413</v>
      </c>
      <c r="B25" s="125">
        <v>9</v>
      </c>
      <c r="C25" s="126">
        <f t="shared" si="5"/>
        <v>49711.826306869647</v>
      </c>
      <c r="D25" s="123">
        <f t="shared" si="0"/>
        <v>236.13117495763078</v>
      </c>
      <c r="E25" s="123">
        <f t="shared" si="1"/>
        <v>113.30194022603298</v>
      </c>
      <c r="F25" s="123">
        <f t="shared" si="2"/>
        <v>349.43311518366374</v>
      </c>
      <c r="G25" s="126">
        <f t="shared" si="3"/>
        <v>49598.524366643614</v>
      </c>
      <c r="K25" s="127"/>
      <c r="L25" s="127"/>
      <c r="M25" s="128"/>
      <c r="N25" s="128"/>
      <c r="O25" s="128"/>
      <c r="P25" s="113"/>
    </row>
    <row r="26" spans="1:16" x14ac:dyDescent="0.35">
      <c r="A26" s="124">
        <f t="shared" si="4"/>
        <v>45444</v>
      </c>
      <c r="B26" s="125">
        <v>10</v>
      </c>
      <c r="C26" s="126">
        <f t="shared" si="5"/>
        <v>49598.524366643614</v>
      </c>
      <c r="D26" s="123">
        <f t="shared" si="0"/>
        <v>235.59299074155717</v>
      </c>
      <c r="E26" s="123">
        <f t="shared" si="1"/>
        <v>113.84012444210664</v>
      </c>
      <c r="F26" s="123">
        <f t="shared" si="2"/>
        <v>349.4331151836638</v>
      </c>
      <c r="G26" s="126">
        <f t="shared" si="3"/>
        <v>49484.684242201511</v>
      </c>
      <c r="K26" s="127"/>
      <c r="L26" s="127"/>
      <c r="M26" s="128"/>
      <c r="N26" s="128"/>
      <c r="O26" s="128"/>
      <c r="P26" s="113"/>
    </row>
    <row r="27" spans="1:16" x14ac:dyDescent="0.35">
      <c r="A27" s="124">
        <f t="shared" si="4"/>
        <v>45474</v>
      </c>
      <c r="B27" s="125">
        <v>11</v>
      </c>
      <c r="C27" s="126">
        <f t="shared" si="5"/>
        <v>49484.684242201511</v>
      </c>
      <c r="D27" s="123">
        <f t="shared" si="0"/>
        <v>235.05225015045713</v>
      </c>
      <c r="E27" s="123">
        <f t="shared" si="1"/>
        <v>114.38086503320665</v>
      </c>
      <c r="F27" s="123">
        <f t="shared" si="2"/>
        <v>349.43311518366374</v>
      </c>
      <c r="G27" s="126">
        <f t="shared" si="3"/>
        <v>49370.303377168304</v>
      </c>
    </row>
    <row r="28" spans="1:16" x14ac:dyDescent="0.35">
      <c r="A28" s="124">
        <f t="shared" si="4"/>
        <v>45505</v>
      </c>
      <c r="B28" s="125">
        <v>12</v>
      </c>
      <c r="C28" s="126">
        <f t="shared" si="5"/>
        <v>49370.303377168304</v>
      </c>
      <c r="D28" s="123">
        <f t="shared" si="0"/>
        <v>234.50894104154941</v>
      </c>
      <c r="E28" s="123">
        <f t="shared" si="1"/>
        <v>114.92417414211438</v>
      </c>
      <c r="F28" s="123">
        <f t="shared" si="2"/>
        <v>349.4331151836638</v>
      </c>
      <c r="G28" s="126">
        <f t="shared" si="3"/>
        <v>49255.37920302619</v>
      </c>
    </row>
    <row r="29" spans="1:16" x14ac:dyDescent="0.35">
      <c r="A29" s="124">
        <f t="shared" si="4"/>
        <v>45536</v>
      </c>
      <c r="B29" s="125">
        <v>13</v>
      </c>
      <c r="C29" s="126">
        <f t="shared" si="5"/>
        <v>49255.37920302619</v>
      </c>
      <c r="D29" s="123">
        <f t="shared" si="0"/>
        <v>233.96305121437436</v>
      </c>
      <c r="E29" s="123">
        <f t="shared" si="1"/>
        <v>115.4700639692894</v>
      </c>
      <c r="F29" s="123">
        <f t="shared" si="2"/>
        <v>349.43311518366374</v>
      </c>
      <c r="G29" s="126">
        <f t="shared" si="3"/>
        <v>49139.909139056901</v>
      </c>
    </row>
    <row r="30" spans="1:16" x14ac:dyDescent="0.35">
      <c r="A30" s="124">
        <f t="shared" si="4"/>
        <v>45566</v>
      </c>
      <c r="B30" s="125">
        <v>14</v>
      </c>
      <c r="C30" s="126">
        <f t="shared" si="5"/>
        <v>49139.909139056901</v>
      </c>
      <c r="D30" s="123">
        <f t="shared" si="0"/>
        <v>233.41456841052025</v>
      </c>
      <c r="E30" s="123">
        <f t="shared" si="1"/>
        <v>116.01854677314354</v>
      </c>
      <c r="F30" s="123">
        <f t="shared" si="2"/>
        <v>349.4331151836638</v>
      </c>
      <c r="G30" s="126">
        <f t="shared" si="3"/>
        <v>49023.890592283758</v>
      </c>
    </row>
    <row r="31" spans="1:16" x14ac:dyDescent="0.35">
      <c r="A31" s="124">
        <f t="shared" si="4"/>
        <v>45597</v>
      </c>
      <c r="B31" s="125">
        <v>15</v>
      </c>
      <c r="C31" s="126">
        <f t="shared" si="5"/>
        <v>49023.890592283758</v>
      </c>
      <c r="D31" s="123">
        <f t="shared" si="0"/>
        <v>232.86348031334782</v>
      </c>
      <c r="E31" s="123">
        <f t="shared" si="1"/>
        <v>116.56963487031597</v>
      </c>
      <c r="F31" s="123">
        <f t="shared" si="2"/>
        <v>349.4331151836638</v>
      </c>
      <c r="G31" s="126">
        <f t="shared" si="3"/>
        <v>48907.320957413445</v>
      </c>
    </row>
    <row r="32" spans="1:16" x14ac:dyDescent="0.35">
      <c r="A32" s="124">
        <f t="shared" si="4"/>
        <v>45627</v>
      </c>
      <c r="B32" s="125">
        <v>16</v>
      </c>
      <c r="C32" s="126">
        <f t="shared" si="5"/>
        <v>48907.320957413445</v>
      </c>
      <c r="D32" s="123">
        <f t="shared" si="0"/>
        <v>232.3097745477138</v>
      </c>
      <c r="E32" s="123">
        <f t="shared" si="1"/>
        <v>117.12334063594997</v>
      </c>
      <c r="F32" s="123">
        <f t="shared" si="2"/>
        <v>349.43311518366374</v>
      </c>
      <c r="G32" s="126">
        <f t="shared" si="3"/>
        <v>48790.197616777492</v>
      </c>
    </row>
    <row r="33" spans="1:7" x14ac:dyDescent="0.35">
      <c r="A33" s="124">
        <f t="shared" si="4"/>
        <v>45658</v>
      </c>
      <c r="B33" s="125">
        <v>17</v>
      </c>
      <c r="C33" s="126">
        <f t="shared" si="5"/>
        <v>48790.197616777492</v>
      </c>
      <c r="D33" s="123">
        <f t="shared" si="0"/>
        <v>231.75343867969303</v>
      </c>
      <c r="E33" s="123">
        <f t="shared" si="1"/>
        <v>117.67967650397075</v>
      </c>
      <c r="F33" s="123">
        <f t="shared" si="2"/>
        <v>349.4331151836638</v>
      </c>
      <c r="G33" s="126">
        <f t="shared" si="3"/>
        <v>48672.517940273523</v>
      </c>
    </row>
    <row r="34" spans="1:7" x14ac:dyDescent="0.35">
      <c r="A34" s="124">
        <f t="shared" si="4"/>
        <v>45689</v>
      </c>
      <c r="B34" s="125">
        <v>18</v>
      </c>
      <c r="C34" s="126">
        <f t="shared" si="5"/>
        <v>48672.517940273523</v>
      </c>
      <c r="D34" s="123">
        <f t="shared" si="0"/>
        <v>231.19446021629915</v>
      </c>
      <c r="E34" s="123">
        <f t="shared" si="1"/>
        <v>118.23865496736458</v>
      </c>
      <c r="F34" s="123">
        <f t="shared" si="2"/>
        <v>349.43311518366374</v>
      </c>
      <c r="G34" s="126">
        <f t="shared" si="3"/>
        <v>48554.279285306162</v>
      </c>
    </row>
    <row r="35" spans="1:7" x14ac:dyDescent="0.35">
      <c r="A35" s="124">
        <f t="shared" si="4"/>
        <v>45717</v>
      </c>
      <c r="B35" s="125">
        <v>19</v>
      </c>
      <c r="C35" s="126">
        <f t="shared" si="5"/>
        <v>48554.279285306162</v>
      </c>
      <c r="D35" s="123">
        <f t="shared" si="0"/>
        <v>230.6328266052042</v>
      </c>
      <c r="E35" s="123">
        <f t="shared" si="1"/>
        <v>118.80028857845959</v>
      </c>
      <c r="F35" s="123">
        <f t="shared" si="2"/>
        <v>349.4331151836638</v>
      </c>
      <c r="G35" s="126">
        <f t="shared" si="3"/>
        <v>48435.478996727703</v>
      </c>
    </row>
    <row r="36" spans="1:7" x14ac:dyDescent="0.35">
      <c r="A36" s="124">
        <f t="shared" si="4"/>
        <v>45748</v>
      </c>
      <c r="B36" s="125">
        <v>20</v>
      </c>
      <c r="C36" s="126">
        <f t="shared" si="5"/>
        <v>48435.478996727703</v>
      </c>
      <c r="D36" s="123">
        <f t="shared" si="0"/>
        <v>230.06852523445656</v>
      </c>
      <c r="E36" s="123">
        <f t="shared" si="1"/>
        <v>119.36458994920723</v>
      </c>
      <c r="F36" s="123">
        <f t="shared" si="2"/>
        <v>349.4331151836638</v>
      </c>
      <c r="G36" s="126">
        <f t="shared" si="3"/>
        <v>48316.114406778499</v>
      </c>
    </row>
    <row r="37" spans="1:7" x14ac:dyDescent="0.35">
      <c r="A37" s="124">
        <f t="shared" si="4"/>
        <v>45778</v>
      </c>
      <c r="B37" s="125">
        <v>21</v>
      </c>
      <c r="C37" s="126">
        <f t="shared" si="5"/>
        <v>48316.114406778499</v>
      </c>
      <c r="D37" s="123">
        <f t="shared" si="0"/>
        <v>229.50154343219779</v>
      </c>
      <c r="E37" s="123">
        <f t="shared" si="1"/>
        <v>119.93157175146598</v>
      </c>
      <c r="F37" s="123">
        <f t="shared" si="2"/>
        <v>349.43311518366374</v>
      </c>
      <c r="G37" s="126">
        <f t="shared" si="3"/>
        <v>48196.18283502703</v>
      </c>
    </row>
    <row r="38" spans="1:7" x14ac:dyDescent="0.35">
      <c r="A38" s="124">
        <f t="shared" si="4"/>
        <v>45809</v>
      </c>
      <c r="B38" s="125">
        <v>22</v>
      </c>
      <c r="C38" s="126">
        <f t="shared" si="5"/>
        <v>48196.18283502703</v>
      </c>
      <c r="D38" s="123">
        <f t="shared" si="0"/>
        <v>228.93186846637829</v>
      </c>
      <c r="E38" s="123">
        <f t="shared" si="1"/>
        <v>120.50124671728547</v>
      </c>
      <c r="F38" s="123">
        <f t="shared" si="2"/>
        <v>349.43311518366374</v>
      </c>
      <c r="G38" s="126">
        <f t="shared" si="3"/>
        <v>48075.681588309744</v>
      </c>
    </row>
    <row r="39" spans="1:7" x14ac:dyDescent="0.35">
      <c r="A39" s="124">
        <f t="shared" si="4"/>
        <v>45839</v>
      </c>
      <c r="B39" s="125">
        <v>23</v>
      </c>
      <c r="C39" s="126">
        <f t="shared" si="5"/>
        <v>48075.681588309744</v>
      </c>
      <c r="D39" s="123">
        <f t="shared" si="0"/>
        <v>228.35948754447116</v>
      </c>
      <c r="E39" s="123">
        <f t="shared" si="1"/>
        <v>121.07362763919255</v>
      </c>
      <c r="F39" s="123">
        <f t="shared" si="2"/>
        <v>349.43311518366374</v>
      </c>
      <c r="G39" s="126">
        <f t="shared" si="3"/>
        <v>47954.607960670553</v>
      </c>
    </row>
    <row r="40" spans="1:7" x14ac:dyDescent="0.35">
      <c r="A40" s="124">
        <f t="shared" si="4"/>
        <v>45870</v>
      </c>
      <c r="B40" s="125">
        <v>24</v>
      </c>
      <c r="C40" s="126">
        <f t="shared" si="5"/>
        <v>47954.607960670553</v>
      </c>
      <c r="D40" s="123">
        <f t="shared" si="0"/>
        <v>227.78438781318502</v>
      </c>
      <c r="E40" s="123">
        <f t="shared" si="1"/>
        <v>121.64872737047872</v>
      </c>
      <c r="F40" s="123">
        <f t="shared" si="2"/>
        <v>349.43311518366374</v>
      </c>
      <c r="G40" s="126">
        <f t="shared" si="3"/>
        <v>47832.959233300076</v>
      </c>
    </row>
    <row r="41" spans="1:7" x14ac:dyDescent="0.35">
      <c r="A41" s="124">
        <f t="shared" si="4"/>
        <v>45901</v>
      </c>
      <c r="B41" s="125">
        <v>25</v>
      </c>
      <c r="C41" s="126">
        <f t="shared" si="5"/>
        <v>47832.959233300076</v>
      </c>
      <c r="D41" s="123">
        <f t="shared" si="0"/>
        <v>227.20655635817522</v>
      </c>
      <c r="E41" s="123">
        <f t="shared" si="1"/>
        <v>122.22655882548851</v>
      </c>
      <c r="F41" s="123">
        <f t="shared" si="2"/>
        <v>349.43311518366374</v>
      </c>
      <c r="G41" s="126">
        <f t="shared" si="3"/>
        <v>47710.732674474588</v>
      </c>
    </row>
    <row r="42" spans="1:7" x14ac:dyDescent="0.35">
      <c r="A42" s="124">
        <f t="shared" si="4"/>
        <v>45931</v>
      </c>
      <c r="B42" s="125">
        <v>26</v>
      </c>
      <c r="C42" s="126">
        <f t="shared" si="5"/>
        <v>47710.732674474588</v>
      </c>
      <c r="D42" s="123">
        <f t="shared" si="0"/>
        <v>226.62598020375421</v>
      </c>
      <c r="E42" s="123">
        <f t="shared" si="1"/>
        <v>122.80713497990958</v>
      </c>
      <c r="F42" s="123">
        <f t="shared" si="2"/>
        <v>349.4331151836638</v>
      </c>
      <c r="G42" s="126">
        <f t="shared" si="3"/>
        <v>47587.925539494681</v>
      </c>
    </row>
    <row r="43" spans="1:7" x14ac:dyDescent="0.35">
      <c r="A43" s="124">
        <f t="shared" si="4"/>
        <v>45962</v>
      </c>
      <c r="B43" s="125">
        <v>27</v>
      </c>
      <c r="C43" s="126">
        <f t="shared" si="5"/>
        <v>47587.925539494681</v>
      </c>
      <c r="D43" s="123">
        <f t="shared" si="0"/>
        <v>226.0426463125996</v>
      </c>
      <c r="E43" s="123">
        <f t="shared" si="1"/>
        <v>123.39046887106416</v>
      </c>
      <c r="F43" s="123">
        <f t="shared" si="2"/>
        <v>349.43311518366374</v>
      </c>
      <c r="G43" s="126">
        <f t="shared" si="3"/>
        <v>47464.53507062362</v>
      </c>
    </row>
    <row r="44" spans="1:7" x14ac:dyDescent="0.35">
      <c r="A44" s="124">
        <f t="shared" si="4"/>
        <v>45992</v>
      </c>
      <c r="B44" s="125">
        <v>28</v>
      </c>
      <c r="C44" s="126">
        <f t="shared" si="5"/>
        <v>47464.53507062362</v>
      </c>
      <c r="D44" s="123">
        <f t="shared" si="0"/>
        <v>225.45654158546208</v>
      </c>
      <c r="E44" s="123">
        <f t="shared" si="1"/>
        <v>123.97657359820168</v>
      </c>
      <c r="F44" s="123">
        <f t="shared" si="2"/>
        <v>349.43311518366374</v>
      </c>
      <c r="G44" s="126">
        <f t="shared" si="3"/>
        <v>47340.55849702542</v>
      </c>
    </row>
    <row r="45" spans="1:7" x14ac:dyDescent="0.35">
      <c r="A45" s="124">
        <f t="shared" si="4"/>
        <v>46023</v>
      </c>
      <c r="B45" s="125">
        <v>29</v>
      </c>
      <c r="C45" s="126">
        <f t="shared" si="5"/>
        <v>47340.55849702542</v>
      </c>
      <c r="D45" s="123">
        <f t="shared" si="0"/>
        <v>224.86765286087061</v>
      </c>
      <c r="E45" s="123">
        <f t="shared" si="1"/>
        <v>124.56546232279317</v>
      </c>
      <c r="F45" s="123">
        <f t="shared" si="2"/>
        <v>349.43311518366374</v>
      </c>
      <c r="G45" s="126">
        <f t="shared" si="3"/>
        <v>47215.993034702624</v>
      </c>
    </row>
    <row r="46" spans="1:7" x14ac:dyDescent="0.35">
      <c r="A46" s="124">
        <f t="shared" si="4"/>
        <v>46054</v>
      </c>
      <c r="B46" s="125">
        <v>30</v>
      </c>
      <c r="C46" s="126">
        <f t="shared" si="5"/>
        <v>47215.993034702624</v>
      </c>
      <c r="D46" s="123">
        <f t="shared" si="0"/>
        <v>224.27596691483731</v>
      </c>
      <c r="E46" s="123">
        <f t="shared" si="1"/>
        <v>125.1571482688264</v>
      </c>
      <c r="F46" s="123">
        <f t="shared" si="2"/>
        <v>349.43311518366374</v>
      </c>
      <c r="G46" s="126">
        <f t="shared" si="3"/>
        <v>47090.835886433801</v>
      </c>
    </row>
    <row r="47" spans="1:7" x14ac:dyDescent="0.35">
      <c r="A47" s="124">
        <f t="shared" si="4"/>
        <v>46082</v>
      </c>
      <c r="B47" s="125">
        <v>31</v>
      </c>
      <c r="C47" s="126">
        <f t="shared" si="5"/>
        <v>47090.835886433801</v>
      </c>
      <c r="D47" s="123">
        <f t="shared" si="0"/>
        <v>223.68147046056043</v>
      </c>
      <c r="E47" s="123">
        <f t="shared" si="1"/>
        <v>125.75164472310334</v>
      </c>
      <c r="F47" s="123">
        <f t="shared" si="2"/>
        <v>349.43311518366374</v>
      </c>
      <c r="G47" s="126">
        <f t="shared" si="3"/>
        <v>46965.084241710698</v>
      </c>
    </row>
    <row r="48" spans="1:7" x14ac:dyDescent="0.35">
      <c r="A48" s="124">
        <f t="shared" si="4"/>
        <v>46113</v>
      </c>
      <c r="B48" s="125">
        <v>32</v>
      </c>
      <c r="C48" s="126">
        <f t="shared" si="5"/>
        <v>46965.084241710698</v>
      </c>
      <c r="D48" s="123">
        <f t="shared" si="0"/>
        <v>223.08415014812567</v>
      </c>
      <c r="E48" s="123">
        <f t="shared" si="1"/>
        <v>126.3489650355381</v>
      </c>
      <c r="F48" s="123">
        <f t="shared" si="2"/>
        <v>349.43311518366374</v>
      </c>
      <c r="G48" s="126">
        <f t="shared" si="3"/>
        <v>46838.735276675157</v>
      </c>
    </row>
    <row r="49" spans="1:7" x14ac:dyDescent="0.35">
      <c r="A49" s="124">
        <f t="shared" si="4"/>
        <v>46143</v>
      </c>
      <c r="B49" s="125">
        <v>33</v>
      </c>
      <c r="C49" s="126">
        <f t="shared" si="5"/>
        <v>46838.735276675157</v>
      </c>
      <c r="D49" s="123">
        <f t="shared" si="0"/>
        <v>222.48399256420689</v>
      </c>
      <c r="E49" s="123">
        <f t="shared" si="1"/>
        <v>126.94912261945689</v>
      </c>
      <c r="F49" s="123">
        <f t="shared" si="2"/>
        <v>349.43311518366374</v>
      </c>
      <c r="G49" s="126">
        <f t="shared" si="3"/>
        <v>46711.786154055699</v>
      </c>
    </row>
    <row r="50" spans="1:7" x14ac:dyDescent="0.35">
      <c r="A50" s="124">
        <f t="shared" si="4"/>
        <v>46174</v>
      </c>
      <c r="B50" s="125">
        <v>34</v>
      </c>
      <c r="C50" s="126">
        <f t="shared" si="5"/>
        <v>46711.786154055699</v>
      </c>
      <c r="D50" s="123">
        <f t="shared" si="0"/>
        <v>221.88098423176442</v>
      </c>
      <c r="E50" s="123">
        <f t="shared" si="1"/>
        <v>127.55213095189931</v>
      </c>
      <c r="F50" s="123">
        <f t="shared" si="2"/>
        <v>349.43311518366374</v>
      </c>
      <c r="G50" s="126">
        <f t="shared" si="3"/>
        <v>46584.234023103796</v>
      </c>
    </row>
    <row r="51" spans="1:7" x14ac:dyDescent="0.35">
      <c r="A51" s="124">
        <f t="shared" si="4"/>
        <v>46204</v>
      </c>
      <c r="B51" s="125">
        <v>35</v>
      </c>
      <c r="C51" s="126">
        <f t="shared" si="5"/>
        <v>46584.234023103796</v>
      </c>
      <c r="D51" s="123">
        <f t="shared" si="0"/>
        <v>221.27511160974294</v>
      </c>
      <c r="E51" s="123">
        <f t="shared" si="1"/>
        <v>128.15800357392084</v>
      </c>
      <c r="F51" s="123">
        <f t="shared" si="2"/>
        <v>349.43311518366374</v>
      </c>
      <c r="G51" s="126">
        <f t="shared" si="3"/>
        <v>46456.076019529872</v>
      </c>
    </row>
    <row r="52" spans="1:7" x14ac:dyDescent="0.35">
      <c r="A52" s="124">
        <f t="shared" si="4"/>
        <v>46235</v>
      </c>
      <c r="B52" s="125">
        <v>36</v>
      </c>
      <c r="C52" s="126">
        <f t="shared" si="5"/>
        <v>46456.076019529872</v>
      </c>
      <c r="D52" s="123">
        <f t="shared" si="0"/>
        <v>220.66636109276681</v>
      </c>
      <c r="E52" s="123">
        <f t="shared" si="1"/>
        <v>128.76675409089697</v>
      </c>
      <c r="F52" s="123">
        <f t="shared" si="2"/>
        <v>349.43311518366374</v>
      </c>
      <c r="G52" s="126">
        <f t="shared" si="3"/>
        <v>46327.309265438977</v>
      </c>
    </row>
    <row r="53" spans="1:7" x14ac:dyDescent="0.35">
      <c r="A53" s="124">
        <f t="shared" si="4"/>
        <v>46266</v>
      </c>
      <c r="B53" s="125">
        <v>37</v>
      </c>
      <c r="C53" s="126">
        <f t="shared" si="5"/>
        <v>46327.309265438977</v>
      </c>
      <c r="D53" s="123">
        <f t="shared" si="0"/>
        <v>220.05471901083499</v>
      </c>
      <c r="E53" s="123">
        <f t="shared" si="1"/>
        <v>129.37839617282873</v>
      </c>
      <c r="F53" s="123">
        <f t="shared" si="2"/>
        <v>349.43311518366374</v>
      </c>
      <c r="G53" s="126">
        <f t="shared" si="3"/>
        <v>46197.930869266151</v>
      </c>
    </row>
    <row r="54" spans="1:7" x14ac:dyDescent="0.35">
      <c r="A54" s="124">
        <f t="shared" si="4"/>
        <v>46296</v>
      </c>
      <c r="B54" s="125">
        <v>38</v>
      </c>
      <c r="C54" s="126">
        <f t="shared" si="5"/>
        <v>46197.930869266151</v>
      </c>
      <c r="D54" s="123">
        <f t="shared" si="0"/>
        <v>219.44017162901406</v>
      </c>
      <c r="E54" s="123">
        <f t="shared" si="1"/>
        <v>129.99294355464966</v>
      </c>
      <c r="F54" s="123">
        <f t="shared" si="2"/>
        <v>349.43311518366374</v>
      </c>
      <c r="G54" s="126">
        <f t="shared" si="3"/>
        <v>46067.9379257115</v>
      </c>
    </row>
    <row r="55" spans="1:7" x14ac:dyDescent="0.35">
      <c r="A55" s="124">
        <f t="shared" si="4"/>
        <v>46327</v>
      </c>
      <c r="B55" s="125">
        <v>39</v>
      </c>
      <c r="C55" s="126">
        <f t="shared" si="5"/>
        <v>46067.9379257115</v>
      </c>
      <c r="D55" s="123">
        <f t="shared" si="0"/>
        <v>218.82270514712954</v>
      </c>
      <c r="E55" s="123">
        <f t="shared" si="1"/>
        <v>130.61041003653423</v>
      </c>
      <c r="F55" s="123">
        <f t="shared" si="2"/>
        <v>349.43311518366374</v>
      </c>
      <c r="G55" s="126">
        <f t="shared" si="3"/>
        <v>45937.327515674966</v>
      </c>
    </row>
    <row r="56" spans="1:7" x14ac:dyDescent="0.35">
      <c r="A56" s="124">
        <f t="shared" si="4"/>
        <v>46357</v>
      </c>
      <c r="B56" s="125">
        <v>40</v>
      </c>
      <c r="C56" s="126">
        <f t="shared" si="5"/>
        <v>45937.327515674966</v>
      </c>
      <c r="D56" s="123">
        <f t="shared" si="0"/>
        <v>218.20230569945602</v>
      </c>
      <c r="E56" s="123">
        <f t="shared" si="1"/>
        <v>131.23080948420775</v>
      </c>
      <c r="F56" s="123">
        <f t="shared" si="2"/>
        <v>349.43311518366374</v>
      </c>
      <c r="G56" s="126">
        <f t="shared" si="3"/>
        <v>45806.096706190758</v>
      </c>
    </row>
    <row r="57" spans="1:7" x14ac:dyDescent="0.35">
      <c r="A57" s="124">
        <f t="shared" si="4"/>
        <v>46388</v>
      </c>
      <c r="B57" s="125">
        <v>41</v>
      </c>
      <c r="C57" s="126">
        <f t="shared" si="5"/>
        <v>45806.096706190758</v>
      </c>
      <c r="D57" s="123">
        <f t="shared" si="0"/>
        <v>217.57895935440598</v>
      </c>
      <c r="E57" s="123">
        <f t="shared" si="1"/>
        <v>131.85415582925776</v>
      </c>
      <c r="F57" s="123">
        <f t="shared" si="2"/>
        <v>349.43311518366374</v>
      </c>
      <c r="G57" s="126">
        <f t="shared" si="3"/>
        <v>45674.242550361501</v>
      </c>
    </row>
    <row r="58" spans="1:7" x14ac:dyDescent="0.35">
      <c r="A58" s="124">
        <f t="shared" si="4"/>
        <v>46419</v>
      </c>
      <c r="B58" s="125">
        <v>42</v>
      </c>
      <c r="C58" s="126">
        <f t="shared" si="5"/>
        <v>45674.242550361501</v>
      </c>
      <c r="D58" s="123">
        <f t="shared" si="0"/>
        <v>216.95265211421702</v>
      </c>
      <c r="E58" s="123">
        <f t="shared" si="1"/>
        <v>132.48046306944673</v>
      </c>
      <c r="F58" s="123">
        <f t="shared" si="2"/>
        <v>349.43311518366374</v>
      </c>
      <c r="G58" s="126">
        <f t="shared" si="3"/>
        <v>45541.762087292052</v>
      </c>
    </row>
    <row r="59" spans="1:7" x14ac:dyDescent="0.35">
      <c r="A59" s="124">
        <f t="shared" si="4"/>
        <v>46447</v>
      </c>
      <c r="B59" s="125">
        <v>43</v>
      </c>
      <c r="C59" s="126">
        <f t="shared" si="5"/>
        <v>45541.762087292052</v>
      </c>
      <c r="D59" s="123">
        <f t="shared" si="0"/>
        <v>216.32336991463714</v>
      </c>
      <c r="E59" s="123">
        <f t="shared" si="1"/>
        <v>133.10974526902663</v>
      </c>
      <c r="F59" s="123">
        <f t="shared" si="2"/>
        <v>349.43311518366374</v>
      </c>
      <c r="G59" s="126">
        <f t="shared" si="3"/>
        <v>45408.652342023022</v>
      </c>
    </row>
    <row r="60" spans="1:7" x14ac:dyDescent="0.35">
      <c r="A60" s="124">
        <f t="shared" si="4"/>
        <v>46478</v>
      </c>
      <c r="B60" s="125">
        <v>44</v>
      </c>
      <c r="C60" s="126">
        <f t="shared" si="5"/>
        <v>45408.652342023022</v>
      </c>
      <c r="D60" s="123">
        <f t="shared" si="0"/>
        <v>215.69109862460928</v>
      </c>
      <c r="E60" s="123">
        <f t="shared" si="1"/>
        <v>133.74201655905449</v>
      </c>
      <c r="F60" s="123">
        <f t="shared" si="2"/>
        <v>349.43311518366374</v>
      </c>
      <c r="G60" s="126">
        <f t="shared" si="3"/>
        <v>45274.91032546397</v>
      </c>
    </row>
    <row r="61" spans="1:7" x14ac:dyDescent="0.35">
      <c r="A61" s="124">
        <f t="shared" si="4"/>
        <v>46508</v>
      </c>
      <c r="B61" s="125">
        <v>45</v>
      </c>
      <c r="C61" s="126">
        <f t="shared" si="5"/>
        <v>45274.91032546397</v>
      </c>
      <c r="D61" s="123">
        <f t="shared" si="0"/>
        <v>215.05582404595378</v>
      </c>
      <c r="E61" s="123">
        <f t="shared" si="1"/>
        <v>134.37729113770999</v>
      </c>
      <c r="F61" s="123">
        <f t="shared" si="2"/>
        <v>349.43311518366374</v>
      </c>
      <c r="G61" s="126">
        <f t="shared" si="3"/>
        <v>45140.533034326261</v>
      </c>
    </row>
    <row r="62" spans="1:7" x14ac:dyDescent="0.35">
      <c r="A62" s="124">
        <f t="shared" si="4"/>
        <v>46539</v>
      </c>
      <c r="B62" s="125">
        <v>46</v>
      </c>
      <c r="C62" s="126">
        <f t="shared" si="5"/>
        <v>45140.533034326261</v>
      </c>
      <c r="D62" s="123">
        <f t="shared" si="0"/>
        <v>214.4175319130496</v>
      </c>
      <c r="E62" s="123">
        <f t="shared" si="1"/>
        <v>135.01558327061412</v>
      </c>
      <c r="F62" s="123">
        <f t="shared" si="2"/>
        <v>349.43311518366374</v>
      </c>
      <c r="G62" s="126">
        <f t="shared" si="3"/>
        <v>45005.517451055646</v>
      </c>
    </row>
    <row r="63" spans="1:7" x14ac:dyDescent="0.35">
      <c r="A63" s="124">
        <f t="shared" si="4"/>
        <v>46569</v>
      </c>
      <c r="B63" s="125">
        <v>47</v>
      </c>
      <c r="C63" s="126">
        <f t="shared" si="5"/>
        <v>45005.517451055646</v>
      </c>
      <c r="D63" s="123">
        <f t="shared" si="0"/>
        <v>213.77620789251421</v>
      </c>
      <c r="E63" s="123">
        <f t="shared" si="1"/>
        <v>135.65690729114954</v>
      </c>
      <c r="F63" s="123">
        <f t="shared" si="2"/>
        <v>349.43311518366374</v>
      </c>
      <c r="G63" s="126">
        <f t="shared" si="3"/>
        <v>44869.860543764495</v>
      </c>
    </row>
    <row r="64" spans="1:7" x14ac:dyDescent="0.35">
      <c r="A64" s="124">
        <f t="shared" si="4"/>
        <v>46600</v>
      </c>
      <c r="B64" s="125">
        <v>48</v>
      </c>
      <c r="C64" s="126">
        <f t="shared" si="5"/>
        <v>44869.860543764495</v>
      </c>
      <c r="D64" s="123">
        <f t="shared" si="0"/>
        <v>213.13183758288127</v>
      </c>
      <c r="E64" s="123">
        <f t="shared" si="1"/>
        <v>136.3012776007825</v>
      </c>
      <c r="F64" s="123">
        <f t="shared" si="2"/>
        <v>349.43311518366374</v>
      </c>
      <c r="G64" s="126">
        <f t="shared" si="3"/>
        <v>44733.559266163713</v>
      </c>
    </row>
    <row r="65" spans="1:7" x14ac:dyDescent="0.35">
      <c r="A65" s="124">
        <f t="shared" si="4"/>
        <v>46631</v>
      </c>
      <c r="B65" s="125">
        <v>49</v>
      </c>
      <c r="C65" s="126">
        <f t="shared" si="5"/>
        <v>44733.559266163713</v>
      </c>
      <c r="D65" s="123">
        <f t="shared" si="0"/>
        <v>212.48440651427757</v>
      </c>
      <c r="E65" s="123">
        <f t="shared" si="1"/>
        <v>136.94870866938621</v>
      </c>
      <c r="F65" s="123">
        <f t="shared" si="2"/>
        <v>349.43311518366374</v>
      </c>
      <c r="G65" s="126">
        <f t="shared" si="3"/>
        <v>44596.610557494329</v>
      </c>
    </row>
    <row r="66" spans="1:7" x14ac:dyDescent="0.35">
      <c r="A66" s="124">
        <f t="shared" si="4"/>
        <v>46661</v>
      </c>
      <c r="B66" s="125">
        <v>50</v>
      </c>
      <c r="C66" s="126">
        <f t="shared" si="5"/>
        <v>44596.610557494329</v>
      </c>
      <c r="D66" s="123">
        <f t="shared" si="0"/>
        <v>211.83390014809794</v>
      </c>
      <c r="E66" s="123">
        <f t="shared" si="1"/>
        <v>137.59921503556581</v>
      </c>
      <c r="F66" s="123">
        <f t="shared" si="2"/>
        <v>349.43311518366374</v>
      </c>
      <c r="G66" s="126">
        <f t="shared" si="3"/>
        <v>44459.011342458762</v>
      </c>
    </row>
    <row r="67" spans="1:7" x14ac:dyDescent="0.35">
      <c r="A67" s="124">
        <f t="shared" si="4"/>
        <v>46692</v>
      </c>
      <c r="B67" s="125">
        <v>51</v>
      </c>
      <c r="C67" s="126">
        <f t="shared" si="5"/>
        <v>44459.011342458762</v>
      </c>
      <c r="D67" s="123">
        <f t="shared" si="0"/>
        <v>211.18030387667901</v>
      </c>
      <c r="E67" s="123">
        <f t="shared" si="1"/>
        <v>138.25281130698474</v>
      </c>
      <c r="F67" s="123">
        <f t="shared" si="2"/>
        <v>349.43311518366374</v>
      </c>
      <c r="G67" s="126">
        <f t="shared" si="3"/>
        <v>44320.758531151776</v>
      </c>
    </row>
    <row r="68" spans="1:7" x14ac:dyDescent="0.35">
      <c r="A68" s="124">
        <f t="shared" si="4"/>
        <v>46722</v>
      </c>
      <c r="B68" s="125">
        <v>52</v>
      </c>
      <c r="C68" s="126">
        <f t="shared" si="5"/>
        <v>44320.758531151776</v>
      </c>
      <c r="D68" s="123">
        <f t="shared" si="0"/>
        <v>210.52360302297086</v>
      </c>
      <c r="E68" s="123">
        <f t="shared" si="1"/>
        <v>138.90951216069291</v>
      </c>
      <c r="F68" s="123">
        <f t="shared" si="2"/>
        <v>349.43311518366374</v>
      </c>
      <c r="G68" s="126">
        <f t="shared" si="3"/>
        <v>44181.849018991081</v>
      </c>
    </row>
    <row r="69" spans="1:7" x14ac:dyDescent="0.35">
      <c r="A69" s="124">
        <f t="shared" si="4"/>
        <v>46753</v>
      </c>
      <c r="B69" s="125">
        <v>53</v>
      </c>
      <c r="C69" s="126">
        <f t="shared" si="5"/>
        <v>44181.849018991081</v>
      </c>
      <c r="D69" s="123">
        <f t="shared" si="0"/>
        <v>209.86378284020759</v>
      </c>
      <c r="E69" s="123">
        <f t="shared" si="1"/>
        <v>139.56933234345618</v>
      </c>
      <c r="F69" s="123">
        <f t="shared" si="2"/>
        <v>349.43311518366374</v>
      </c>
      <c r="G69" s="126">
        <f t="shared" si="3"/>
        <v>44042.279686647627</v>
      </c>
    </row>
    <row r="70" spans="1:7" x14ac:dyDescent="0.35">
      <c r="A70" s="124">
        <f t="shared" si="4"/>
        <v>46784</v>
      </c>
      <c r="B70" s="125">
        <v>54</v>
      </c>
      <c r="C70" s="126">
        <f t="shared" si="5"/>
        <v>44042.279686647627</v>
      </c>
      <c r="D70" s="123">
        <f t="shared" si="0"/>
        <v>209.20082851157613</v>
      </c>
      <c r="E70" s="123">
        <f t="shared" si="1"/>
        <v>140.23228667208764</v>
      </c>
      <c r="F70" s="123">
        <f t="shared" si="2"/>
        <v>349.43311518366374</v>
      </c>
      <c r="G70" s="126">
        <f t="shared" si="3"/>
        <v>43902.047399975541</v>
      </c>
    </row>
    <row r="71" spans="1:7" x14ac:dyDescent="0.35">
      <c r="A71" s="124">
        <f t="shared" si="4"/>
        <v>46813</v>
      </c>
      <c r="B71" s="125">
        <v>55</v>
      </c>
      <c r="C71" s="126">
        <f t="shared" si="5"/>
        <v>43902.047399975541</v>
      </c>
      <c r="D71" s="123">
        <f t="shared" si="0"/>
        <v>208.53472514988374</v>
      </c>
      <c r="E71" s="123">
        <f t="shared" si="1"/>
        <v>140.89839003378003</v>
      </c>
      <c r="F71" s="123">
        <f t="shared" si="2"/>
        <v>349.43311518366374</v>
      </c>
      <c r="G71" s="126">
        <f t="shared" si="3"/>
        <v>43761.149009941764</v>
      </c>
    </row>
    <row r="72" spans="1:7" x14ac:dyDescent="0.35">
      <c r="A72" s="124">
        <f t="shared" si="4"/>
        <v>46844</v>
      </c>
      <c r="B72" s="125">
        <v>56</v>
      </c>
      <c r="C72" s="126">
        <f t="shared" si="5"/>
        <v>43761.149009941764</v>
      </c>
      <c r="D72" s="123">
        <f t="shared" si="0"/>
        <v>207.86545779722326</v>
      </c>
      <c r="E72" s="123">
        <f t="shared" si="1"/>
        <v>141.56765738644049</v>
      </c>
      <c r="F72" s="123">
        <f t="shared" si="2"/>
        <v>349.43311518366374</v>
      </c>
      <c r="G72" s="126">
        <f t="shared" si="3"/>
        <v>43619.581352555324</v>
      </c>
    </row>
    <row r="73" spans="1:7" x14ac:dyDescent="0.35">
      <c r="A73" s="124">
        <f t="shared" si="4"/>
        <v>46874</v>
      </c>
      <c r="B73" s="125">
        <v>57</v>
      </c>
      <c r="C73" s="126">
        <f t="shared" si="5"/>
        <v>43619.581352555324</v>
      </c>
      <c r="D73" s="123">
        <f t="shared" si="0"/>
        <v>207.19301142463769</v>
      </c>
      <c r="E73" s="123">
        <f t="shared" si="1"/>
        <v>142.24010375902608</v>
      </c>
      <c r="F73" s="123">
        <f t="shared" si="2"/>
        <v>349.43311518366374</v>
      </c>
      <c r="G73" s="126">
        <f t="shared" si="3"/>
        <v>43477.3412487963</v>
      </c>
    </row>
    <row r="74" spans="1:7" x14ac:dyDescent="0.35">
      <c r="A74" s="124">
        <f t="shared" si="4"/>
        <v>46905</v>
      </c>
      <c r="B74" s="125">
        <v>58</v>
      </c>
      <c r="C74" s="126">
        <f t="shared" si="5"/>
        <v>43477.3412487963</v>
      </c>
      <c r="D74" s="123">
        <f t="shared" si="0"/>
        <v>206.51737093178232</v>
      </c>
      <c r="E74" s="123">
        <f t="shared" si="1"/>
        <v>142.91574425188148</v>
      </c>
      <c r="F74" s="123">
        <f t="shared" si="2"/>
        <v>349.4331151836638</v>
      </c>
      <c r="G74" s="126">
        <f t="shared" si="3"/>
        <v>43334.425504544415</v>
      </c>
    </row>
    <row r="75" spans="1:7" x14ac:dyDescent="0.35">
      <c r="A75" s="124">
        <f t="shared" si="4"/>
        <v>46935</v>
      </c>
      <c r="B75" s="125">
        <v>59</v>
      </c>
      <c r="C75" s="126">
        <f t="shared" si="5"/>
        <v>43334.425504544415</v>
      </c>
      <c r="D75" s="123">
        <f t="shared" si="0"/>
        <v>205.83852114658586</v>
      </c>
      <c r="E75" s="123">
        <f t="shared" si="1"/>
        <v>143.59459403707791</v>
      </c>
      <c r="F75" s="123">
        <f t="shared" si="2"/>
        <v>349.43311518366374</v>
      </c>
      <c r="G75" s="126">
        <f t="shared" si="3"/>
        <v>43190.830910507335</v>
      </c>
    </row>
    <row r="76" spans="1:7" x14ac:dyDescent="0.35">
      <c r="A76" s="124">
        <f t="shared" si="4"/>
        <v>46966</v>
      </c>
      <c r="B76" s="125">
        <v>60</v>
      </c>
      <c r="C76" s="126">
        <f>G75</f>
        <v>43190.830910507335</v>
      </c>
      <c r="D76" s="123">
        <f t="shared" si="0"/>
        <v>205.15644682490978</v>
      </c>
      <c r="E76" s="123">
        <f t="shared" si="1"/>
        <v>144.27666835875402</v>
      </c>
      <c r="F76" s="123">
        <f t="shared" si="2"/>
        <v>349.4331151836638</v>
      </c>
      <c r="G76" s="126">
        <f>C76-E76</f>
        <v>43046.554242148581</v>
      </c>
    </row>
    <row r="77" spans="1:7" x14ac:dyDescent="0.35">
      <c r="A77" s="124">
        <f t="shared" si="4"/>
        <v>46997</v>
      </c>
      <c r="B77" s="125">
        <v>61</v>
      </c>
      <c r="C77" s="126">
        <f t="shared" ref="C77:C140" si="6">G76</f>
        <v>43046.554242148581</v>
      </c>
      <c r="D77" s="123">
        <f t="shared" si="0"/>
        <v>204.47113265020567</v>
      </c>
      <c r="E77" s="123">
        <f t="shared" si="1"/>
        <v>144.96198253345807</v>
      </c>
      <c r="F77" s="123">
        <f t="shared" si="2"/>
        <v>349.43311518366374</v>
      </c>
      <c r="G77" s="126">
        <f t="shared" ref="G77:G140" si="7">C77-E77</f>
        <v>42901.592259615121</v>
      </c>
    </row>
    <row r="78" spans="1:7" x14ac:dyDescent="0.35">
      <c r="A78" s="124">
        <f t="shared" si="4"/>
        <v>47027</v>
      </c>
      <c r="B78" s="125">
        <v>62</v>
      </c>
      <c r="C78" s="126">
        <f t="shared" si="6"/>
        <v>42901.592259615121</v>
      </c>
      <c r="D78" s="123">
        <f t="shared" si="0"/>
        <v>203.78256323317174</v>
      </c>
      <c r="E78" s="123">
        <f t="shared" si="1"/>
        <v>145.650551950492</v>
      </c>
      <c r="F78" s="123">
        <f t="shared" si="2"/>
        <v>349.43311518366374</v>
      </c>
      <c r="G78" s="126">
        <f t="shared" si="7"/>
        <v>42755.941707664628</v>
      </c>
    </row>
    <row r="79" spans="1:7" x14ac:dyDescent="0.35">
      <c r="A79" s="124">
        <f t="shared" si="4"/>
        <v>47058</v>
      </c>
      <c r="B79" s="125">
        <v>63</v>
      </c>
      <c r="C79" s="126">
        <f t="shared" si="6"/>
        <v>42755.941707664628</v>
      </c>
      <c r="D79" s="123">
        <f t="shared" si="0"/>
        <v>203.09072311140687</v>
      </c>
      <c r="E79" s="123">
        <f t="shared" si="1"/>
        <v>146.34239207225684</v>
      </c>
      <c r="F79" s="123">
        <f t="shared" si="2"/>
        <v>349.43311518366374</v>
      </c>
      <c r="G79" s="126">
        <f t="shared" si="7"/>
        <v>42609.599315592372</v>
      </c>
    </row>
    <row r="80" spans="1:7" x14ac:dyDescent="0.35">
      <c r="A80" s="124">
        <f t="shared" si="4"/>
        <v>47088</v>
      </c>
      <c r="B80" s="125">
        <v>64</v>
      </c>
      <c r="C80" s="126">
        <f t="shared" si="6"/>
        <v>42609.599315592372</v>
      </c>
      <c r="D80" s="123">
        <f t="shared" si="0"/>
        <v>202.39559674906369</v>
      </c>
      <c r="E80" s="123">
        <f t="shared" si="1"/>
        <v>147.03751843460009</v>
      </c>
      <c r="F80" s="123">
        <f t="shared" si="2"/>
        <v>349.43311518366374</v>
      </c>
      <c r="G80" s="126">
        <f t="shared" si="7"/>
        <v>42462.561797157774</v>
      </c>
    </row>
    <row r="81" spans="1:7" x14ac:dyDescent="0.35">
      <c r="A81" s="124">
        <f t="shared" si="4"/>
        <v>47119</v>
      </c>
      <c r="B81" s="125">
        <v>65</v>
      </c>
      <c r="C81" s="126">
        <f t="shared" si="6"/>
        <v>42462.561797157774</v>
      </c>
      <c r="D81" s="123">
        <f t="shared" si="0"/>
        <v>201.69716853649936</v>
      </c>
      <c r="E81" s="123">
        <f t="shared" si="1"/>
        <v>147.73594664716444</v>
      </c>
      <c r="F81" s="123">
        <f t="shared" si="2"/>
        <v>349.4331151836638</v>
      </c>
      <c r="G81" s="126">
        <f t="shared" si="7"/>
        <v>42314.825850510606</v>
      </c>
    </row>
    <row r="82" spans="1:7" x14ac:dyDescent="0.35">
      <c r="A82" s="124">
        <f t="shared" si="4"/>
        <v>47150</v>
      </c>
      <c r="B82" s="125">
        <v>66</v>
      </c>
      <c r="C82" s="126">
        <f t="shared" si="6"/>
        <v>42314.825850510606</v>
      </c>
      <c r="D82" s="123">
        <f t="shared" ref="D82:D145" si="8">IPMT($E$13/12,B82,$E$7,-$E$11,$E$12,0)</f>
        <v>200.99542278992527</v>
      </c>
      <c r="E82" s="123">
        <f t="shared" ref="E82:E145" si="9">PPMT($E$13/12,B82,$E$7,-$E$11,$E$12,0)</f>
        <v>148.43769239373847</v>
      </c>
      <c r="F82" s="123">
        <f t="shared" ref="F82:F145" si="10">SUM(D82:E82)</f>
        <v>349.43311518366374</v>
      </c>
      <c r="G82" s="126">
        <f t="shared" si="7"/>
        <v>42166.388158116868</v>
      </c>
    </row>
    <row r="83" spans="1:7" x14ac:dyDescent="0.35">
      <c r="A83" s="124">
        <f t="shared" si="4"/>
        <v>47178</v>
      </c>
      <c r="B83" s="125">
        <v>67</v>
      </c>
      <c r="C83" s="126">
        <f t="shared" si="6"/>
        <v>42166.388158116868</v>
      </c>
      <c r="D83" s="123">
        <f t="shared" si="8"/>
        <v>200.29034375105502</v>
      </c>
      <c r="E83" s="123">
        <f t="shared" si="9"/>
        <v>149.14277143260873</v>
      </c>
      <c r="F83" s="123">
        <f t="shared" si="10"/>
        <v>349.43311518366374</v>
      </c>
      <c r="G83" s="126">
        <f t="shared" si="7"/>
        <v>42017.245386684262</v>
      </c>
    </row>
    <row r="84" spans="1:7" x14ac:dyDescent="0.35">
      <c r="A84" s="124">
        <f t="shared" ref="A84:A147" si="11">EDATE(A83,1)</f>
        <v>47209</v>
      </c>
      <c r="B84" s="125">
        <v>68</v>
      </c>
      <c r="C84" s="126">
        <f t="shared" si="6"/>
        <v>42017.245386684262</v>
      </c>
      <c r="D84" s="123">
        <f t="shared" si="8"/>
        <v>199.58191558675014</v>
      </c>
      <c r="E84" s="123">
        <f t="shared" si="9"/>
        <v>149.8511995969136</v>
      </c>
      <c r="F84" s="123">
        <f t="shared" si="10"/>
        <v>349.43311518366374</v>
      </c>
      <c r="G84" s="126">
        <f t="shared" si="7"/>
        <v>41867.394187087346</v>
      </c>
    </row>
    <row r="85" spans="1:7" x14ac:dyDescent="0.35">
      <c r="A85" s="124">
        <f t="shared" si="11"/>
        <v>47239</v>
      </c>
      <c r="B85" s="125">
        <v>69</v>
      </c>
      <c r="C85" s="126">
        <f t="shared" si="6"/>
        <v>41867.394187087346</v>
      </c>
      <c r="D85" s="123">
        <f t="shared" si="8"/>
        <v>198.87012238866481</v>
      </c>
      <c r="E85" s="123">
        <f t="shared" si="9"/>
        <v>150.56299279499893</v>
      </c>
      <c r="F85" s="123">
        <f t="shared" si="10"/>
        <v>349.43311518366374</v>
      </c>
      <c r="G85" s="126">
        <f t="shared" si="7"/>
        <v>41716.831194292346</v>
      </c>
    </row>
    <row r="86" spans="1:7" x14ac:dyDescent="0.35">
      <c r="A86" s="124">
        <f t="shared" si="11"/>
        <v>47270</v>
      </c>
      <c r="B86" s="125">
        <v>70</v>
      </c>
      <c r="C86" s="126">
        <f t="shared" si="6"/>
        <v>41716.831194292346</v>
      </c>
      <c r="D86" s="123">
        <f t="shared" si="8"/>
        <v>198.15494817288857</v>
      </c>
      <c r="E86" s="123">
        <f t="shared" si="9"/>
        <v>151.27816701077521</v>
      </c>
      <c r="F86" s="123">
        <f t="shared" si="10"/>
        <v>349.43311518366374</v>
      </c>
      <c r="G86" s="126">
        <f t="shared" si="7"/>
        <v>41565.553027281574</v>
      </c>
    </row>
    <row r="87" spans="1:7" x14ac:dyDescent="0.35">
      <c r="A87" s="124">
        <f t="shared" si="11"/>
        <v>47300</v>
      </c>
      <c r="B87" s="125">
        <v>71</v>
      </c>
      <c r="C87" s="126">
        <f t="shared" si="6"/>
        <v>41565.553027281574</v>
      </c>
      <c r="D87" s="123">
        <f t="shared" si="8"/>
        <v>197.43637687958744</v>
      </c>
      <c r="E87" s="123">
        <f t="shared" si="9"/>
        <v>151.99673830407639</v>
      </c>
      <c r="F87" s="123">
        <f t="shared" si="10"/>
        <v>349.43311518366386</v>
      </c>
      <c r="G87" s="126">
        <f t="shared" si="7"/>
        <v>41413.556288977496</v>
      </c>
    </row>
    <row r="88" spans="1:7" x14ac:dyDescent="0.35">
      <c r="A88" s="124">
        <f t="shared" si="11"/>
        <v>47331</v>
      </c>
      <c r="B88" s="125">
        <v>72</v>
      </c>
      <c r="C88" s="126">
        <f t="shared" si="6"/>
        <v>41413.556288977496</v>
      </c>
      <c r="D88" s="123">
        <f t="shared" si="8"/>
        <v>196.71439237264303</v>
      </c>
      <c r="E88" s="123">
        <f t="shared" si="9"/>
        <v>152.71872281102074</v>
      </c>
      <c r="F88" s="123">
        <f t="shared" si="10"/>
        <v>349.43311518366374</v>
      </c>
      <c r="G88" s="126">
        <f t="shared" si="7"/>
        <v>41260.837566166476</v>
      </c>
    </row>
    <row r="89" spans="1:7" x14ac:dyDescent="0.35">
      <c r="A89" s="124">
        <f t="shared" si="11"/>
        <v>47362</v>
      </c>
      <c r="B89" s="125">
        <v>73</v>
      </c>
      <c r="C89" s="126">
        <f t="shared" si="6"/>
        <v>41260.837566166476</v>
      </c>
      <c r="D89" s="123">
        <f t="shared" si="8"/>
        <v>195.98897843929069</v>
      </c>
      <c r="E89" s="123">
        <f t="shared" si="9"/>
        <v>153.44413674437308</v>
      </c>
      <c r="F89" s="123">
        <f t="shared" si="10"/>
        <v>349.43311518366374</v>
      </c>
      <c r="G89" s="126">
        <f t="shared" si="7"/>
        <v>41107.393429422104</v>
      </c>
    </row>
    <row r="90" spans="1:7" x14ac:dyDescent="0.35">
      <c r="A90" s="124">
        <f t="shared" si="11"/>
        <v>47392</v>
      </c>
      <c r="B90" s="125">
        <v>74</v>
      </c>
      <c r="C90" s="126">
        <f t="shared" si="6"/>
        <v>41107.393429422104</v>
      </c>
      <c r="D90" s="123">
        <f t="shared" si="8"/>
        <v>195.26011878975487</v>
      </c>
      <c r="E90" s="123">
        <f t="shared" si="9"/>
        <v>154.17299639390885</v>
      </c>
      <c r="F90" s="123">
        <f t="shared" si="10"/>
        <v>349.43311518366374</v>
      </c>
      <c r="G90" s="126">
        <f t="shared" si="7"/>
        <v>40953.220433028197</v>
      </c>
    </row>
    <row r="91" spans="1:7" x14ac:dyDescent="0.35">
      <c r="A91" s="124">
        <f t="shared" si="11"/>
        <v>47423</v>
      </c>
      <c r="B91" s="125">
        <v>75</v>
      </c>
      <c r="C91" s="126">
        <f t="shared" si="6"/>
        <v>40953.220433028197</v>
      </c>
      <c r="D91" s="123">
        <f t="shared" si="8"/>
        <v>194.52779705688386</v>
      </c>
      <c r="E91" s="123">
        <f t="shared" si="9"/>
        <v>154.90531812677992</v>
      </c>
      <c r="F91" s="123">
        <f t="shared" si="10"/>
        <v>349.43311518366374</v>
      </c>
      <c r="G91" s="126">
        <f t="shared" si="7"/>
        <v>40798.315114901416</v>
      </c>
    </row>
    <row r="92" spans="1:7" x14ac:dyDescent="0.35">
      <c r="A92" s="124">
        <f t="shared" si="11"/>
        <v>47453</v>
      </c>
      <c r="B92" s="125">
        <v>76</v>
      </c>
      <c r="C92" s="126">
        <f t="shared" si="6"/>
        <v>40798.315114901416</v>
      </c>
      <c r="D92" s="123">
        <f t="shared" si="8"/>
        <v>193.79199679578161</v>
      </c>
      <c r="E92" s="123">
        <f t="shared" si="9"/>
        <v>155.64111838788216</v>
      </c>
      <c r="F92" s="123">
        <f t="shared" si="10"/>
        <v>349.43311518366374</v>
      </c>
      <c r="G92" s="126">
        <f t="shared" si="7"/>
        <v>40642.673996513535</v>
      </c>
    </row>
    <row r="93" spans="1:7" x14ac:dyDescent="0.35">
      <c r="A93" s="124">
        <f t="shared" si="11"/>
        <v>47484</v>
      </c>
      <c r="B93" s="125">
        <v>77</v>
      </c>
      <c r="C93" s="126">
        <f t="shared" si="6"/>
        <v>40642.673996513535</v>
      </c>
      <c r="D93" s="123">
        <f t="shared" si="8"/>
        <v>193.05270148343919</v>
      </c>
      <c r="E93" s="123">
        <f t="shared" si="9"/>
        <v>156.38041370022458</v>
      </c>
      <c r="F93" s="123">
        <f t="shared" si="10"/>
        <v>349.43311518366374</v>
      </c>
      <c r="G93" s="126">
        <f t="shared" si="7"/>
        <v>40486.293582813312</v>
      </c>
    </row>
    <row r="94" spans="1:7" x14ac:dyDescent="0.35">
      <c r="A94" s="124">
        <f t="shared" si="11"/>
        <v>47515</v>
      </c>
      <c r="B94" s="125">
        <v>78</v>
      </c>
      <c r="C94" s="126">
        <f t="shared" si="6"/>
        <v>40486.293582813312</v>
      </c>
      <c r="D94" s="123">
        <f t="shared" si="8"/>
        <v>192.30989451836314</v>
      </c>
      <c r="E94" s="123">
        <f t="shared" si="9"/>
        <v>157.12322066530064</v>
      </c>
      <c r="F94" s="123">
        <f t="shared" si="10"/>
        <v>349.43311518366374</v>
      </c>
      <c r="G94" s="126">
        <f t="shared" si="7"/>
        <v>40329.170362148012</v>
      </c>
    </row>
    <row r="95" spans="1:7" x14ac:dyDescent="0.35">
      <c r="A95" s="124">
        <f t="shared" si="11"/>
        <v>47543</v>
      </c>
      <c r="B95" s="125">
        <v>79</v>
      </c>
      <c r="C95" s="126">
        <f t="shared" si="6"/>
        <v>40329.170362148012</v>
      </c>
      <c r="D95" s="123">
        <f t="shared" si="8"/>
        <v>191.56355922020299</v>
      </c>
      <c r="E95" s="123">
        <f t="shared" si="9"/>
        <v>157.86955596346081</v>
      </c>
      <c r="F95" s="123">
        <f t="shared" si="10"/>
        <v>349.4331151836638</v>
      </c>
      <c r="G95" s="126">
        <f t="shared" si="7"/>
        <v>40171.300806184554</v>
      </c>
    </row>
    <row r="96" spans="1:7" x14ac:dyDescent="0.35">
      <c r="A96" s="124">
        <f t="shared" si="11"/>
        <v>47574</v>
      </c>
      <c r="B96" s="125">
        <v>80</v>
      </c>
      <c r="C96" s="126">
        <f t="shared" si="6"/>
        <v>40171.300806184554</v>
      </c>
      <c r="D96" s="123">
        <f t="shared" si="8"/>
        <v>190.8136788293765</v>
      </c>
      <c r="E96" s="123">
        <f t="shared" si="9"/>
        <v>158.61943635428727</v>
      </c>
      <c r="F96" s="123">
        <f t="shared" si="10"/>
        <v>349.43311518366374</v>
      </c>
      <c r="G96" s="126">
        <f t="shared" si="7"/>
        <v>40012.681369830265</v>
      </c>
    </row>
    <row r="97" spans="1:7" x14ac:dyDescent="0.35">
      <c r="A97" s="124">
        <f t="shared" si="11"/>
        <v>47604</v>
      </c>
      <c r="B97" s="125">
        <v>81</v>
      </c>
      <c r="C97" s="126">
        <f t="shared" si="6"/>
        <v>40012.681369830265</v>
      </c>
      <c r="D97" s="123">
        <f t="shared" si="8"/>
        <v>190.06023650669366</v>
      </c>
      <c r="E97" s="123">
        <f t="shared" si="9"/>
        <v>159.37287867697012</v>
      </c>
      <c r="F97" s="123">
        <f t="shared" si="10"/>
        <v>349.43311518366374</v>
      </c>
      <c r="G97" s="126">
        <f t="shared" si="7"/>
        <v>39853.308491153293</v>
      </c>
    </row>
    <row r="98" spans="1:7" x14ac:dyDescent="0.35">
      <c r="A98" s="124">
        <f t="shared" si="11"/>
        <v>47635</v>
      </c>
      <c r="B98" s="125">
        <v>82</v>
      </c>
      <c r="C98" s="126">
        <f t="shared" si="6"/>
        <v>39853.308491153293</v>
      </c>
      <c r="D98" s="123">
        <f t="shared" si="8"/>
        <v>189.30321533297803</v>
      </c>
      <c r="E98" s="123">
        <f t="shared" si="9"/>
        <v>160.12989985068572</v>
      </c>
      <c r="F98" s="123">
        <f t="shared" si="10"/>
        <v>349.43311518366374</v>
      </c>
      <c r="G98" s="126">
        <f t="shared" si="7"/>
        <v>39693.178591302611</v>
      </c>
    </row>
    <row r="99" spans="1:7" x14ac:dyDescent="0.35">
      <c r="A99" s="124">
        <f t="shared" si="11"/>
        <v>47665</v>
      </c>
      <c r="B99" s="125">
        <v>83</v>
      </c>
      <c r="C99" s="126">
        <f t="shared" si="6"/>
        <v>39693.178591302611</v>
      </c>
      <c r="D99" s="123">
        <f t="shared" si="8"/>
        <v>188.5425983086873</v>
      </c>
      <c r="E99" s="123">
        <f t="shared" si="9"/>
        <v>160.89051687497647</v>
      </c>
      <c r="F99" s="123">
        <f t="shared" si="10"/>
        <v>349.43311518366374</v>
      </c>
      <c r="G99" s="126">
        <f t="shared" si="7"/>
        <v>39532.288074427634</v>
      </c>
    </row>
    <row r="100" spans="1:7" x14ac:dyDescent="0.35">
      <c r="A100" s="124">
        <f t="shared" si="11"/>
        <v>47696</v>
      </c>
      <c r="B100" s="125">
        <v>84</v>
      </c>
      <c r="C100" s="126">
        <f t="shared" si="6"/>
        <v>39532.288074427634</v>
      </c>
      <c r="D100" s="123">
        <f t="shared" si="8"/>
        <v>187.77836835353116</v>
      </c>
      <c r="E100" s="123">
        <f t="shared" si="9"/>
        <v>161.65474683013261</v>
      </c>
      <c r="F100" s="123">
        <f t="shared" si="10"/>
        <v>349.43311518366374</v>
      </c>
      <c r="G100" s="126">
        <f t="shared" si="7"/>
        <v>39370.633327597498</v>
      </c>
    </row>
    <row r="101" spans="1:7" x14ac:dyDescent="0.35">
      <c r="A101" s="124">
        <f t="shared" si="11"/>
        <v>47727</v>
      </c>
      <c r="B101" s="125">
        <v>85</v>
      </c>
      <c r="C101" s="126">
        <f t="shared" si="6"/>
        <v>39370.633327597498</v>
      </c>
      <c r="D101" s="123">
        <f t="shared" si="8"/>
        <v>187.01050830608796</v>
      </c>
      <c r="E101" s="123">
        <f t="shared" si="9"/>
        <v>162.42260687757576</v>
      </c>
      <c r="F101" s="123">
        <f t="shared" si="10"/>
        <v>349.43311518366374</v>
      </c>
      <c r="G101" s="126">
        <f t="shared" si="7"/>
        <v>39208.210720719922</v>
      </c>
    </row>
    <row r="102" spans="1:7" x14ac:dyDescent="0.35">
      <c r="A102" s="124">
        <f t="shared" si="11"/>
        <v>47757</v>
      </c>
      <c r="B102" s="125">
        <v>86</v>
      </c>
      <c r="C102" s="126">
        <f t="shared" si="6"/>
        <v>39208.210720719922</v>
      </c>
      <c r="D102" s="123">
        <f t="shared" si="8"/>
        <v>186.23900092341952</v>
      </c>
      <c r="E102" s="123">
        <f t="shared" si="9"/>
        <v>163.19411426024425</v>
      </c>
      <c r="F102" s="123">
        <f t="shared" si="10"/>
        <v>349.43311518366374</v>
      </c>
      <c r="G102" s="126">
        <f t="shared" si="7"/>
        <v>39045.016606459678</v>
      </c>
    </row>
    <row r="103" spans="1:7" x14ac:dyDescent="0.35">
      <c r="A103" s="124">
        <f t="shared" si="11"/>
        <v>47788</v>
      </c>
      <c r="B103" s="125">
        <v>87</v>
      </c>
      <c r="C103" s="126">
        <f t="shared" si="6"/>
        <v>39045.016606459678</v>
      </c>
      <c r="D103" s="123">
        <f t="shared" si="8"/>
        <v>185.46382888068339</v>
      </c>
      <c r="E103" s="123">
        <f t="shared" si="9"/>
        <v>163.96928630298041</v>
      </c>
      <c r="F103" s="123">
        <f t="shared" si="10"/>
        <v>349.4331151836638</v>
      </c>
      <c r="G103" s="126">
        <f t="shared" si="7"/>
        <v>38881.0473201567</v>
      </c>
    </row>
    <row r="104" spans="1:7" x14ac:dyDescent="0.35">
      <c r="A104" s="124">
        <f t="shared" si="11"/>
        <v>47818</v>
      </c>
      <c r="B104" s="125">
        <v>88</v>
      </c>
      <c r="C104" s="126">
        <f t="shared" si="6"/>
        <v>38881.0473201567</v>
      </c>
      <c r="D104" s="123">
        <f t="shared" si="8"/>
        <v>184.68497477074422</v>
      </c>
      <c r="E104" s="123">
        <f t="shared" si="9"/>
        <v>164.74814041291955</v>
      </c>
      <c r="F104" s="123">
        <f t="shared" si="10"/>
        <v>349.43311518366374</v>
      </c>
      <c r="G104" s="126">
        <f t="shared" si="7"/>
        <v>38716.299179743779</v>
      </c>
    </row>
    <row r="105" spans="1:7" x14ac:dyDescent="0.35">
      <c r="A105" s="124">
        <f t="shared" si="11"/>
        <v>47849</v>
      </c>
      <c r="B105" s="125">
        <v>89</v>
      </c>
      <c r="C105" s="126">
        <f t="shared" si="6"/>
        <v>38716.299179743779</v>
      </c>
      <c r="D105" s="123">
        <f t="shared" si="8"/>
        <v>183.90242110378284</v>
      </c>
      <c r="E105" s="123">
        <f t="shared" si="9"/>
        <v>165.53069407988093</v>
      </c>
      <c r="F105" s="123">
        <f t="shared" si="10"/>
        <v>349.43311518366374</v>
      </c>
      <c r="G105" s="126">
        <f t="shared" si="7"/>
        <v>38550.768485663895</v>
      </c>
    </row>
    <row r="106" spans="1:7" x14ac:dyDescent="0.35">
      <c r="A106" s="124">
        <f t="shared" si="11"/>
        <v>47880</v>
      </c>
      <c r="B106" s="125">
        <v>90</v>
      </c>
      <c r="C106" s="126">
        <f t="shared" si="6"/>
        <v>38550.768485663895</v>
      </c>
      <c r="D106" s="123">
        <f t="shared" si="8"/>
        <v>183.11615030690339</v>
      </c>
      <c r="E106" s="123">
        <f t="shared" si="9"/>
        <v>166.31696487676032</v>
      </c>
      <c r="F106" s="123">
        <f t="shared" si="10"/>
        <v>349.43311518366374</v>
      </c>
      <c r="G106" s="126">
        <f t="shared" si="7"/>
        <v>38384.451520787137</v>
      </c>
    </row>
    <row r="107" spans="1:7" x14ac:dyDescent="0.35">
      <c r="A107" s="124">
        <f t="shared" si="11"/>
        <v>47908</v>
      </c>
      <c r="B107" s="125">
        <v>91</v>
      </c>
      <c r="C107" s="126">
        <f t="shared" si="6"/>
        <v>38384.451520787137</v>
      </c>
      <c r="D107" s="123">
        <f t="shared" si="8"/>
        <v>182.32614472373879</v>
      </c>
      <c r="E107" s="123">
        <f t="shared" si="9"/>
        <v>167.10697045992498</v>
      </c>
      <c r="F107" s="123">
        <f t="shared" si="10"/>
        <v>349.43311518366374</v>
      </c>
      <c r="G107" s="126">
        <f t="shared" si="7"/>
        <v>38217.344550327209</v>
      </c>
    </row>
    <row r="108" spans="1:7" x14ac:dyDescent="0.35">
      <c r="A108" s="124">
        <f t="shared" si="11"/>
        <v>47939</v>
      </c>
      <c r="B108" s="125">
        <v>92</v>
      </c>
      <c r="C108" s="126">
        <f t="shared" si="6"/>
        <v>38217.344550327209</v>
      </c>
      <c r="D108" s="123">
        <f t="shared" si="8"/>
        <v>181.53238661405416</v>
      </c>
      <c r="E108" s="123">
        <f t="shared" si="9"/>
        <v>167.90072856960958</v>
      </c>
      <c r="F108" s="123">
        <f t="shared" si="10"/>
        <v>349.43311518366374</v>
      </c>
      <c r="G108" s="126">
        <f t="shared" si="7"/>
        <v>38049.443821757603</v>
      </c>
    </row>
    <row r="109" spans="1:7" x14ac:dyDescent="0.35">
      <c r="A109" s="124">
        <f t="shared" si="11"/>
        <v>47969</v>
      </c>
      <c r="B109" s="125">
        <v>93</v>
      </c>
      <c r="C109" s="126">
        <f t="shared" si="6"/>
        <v>38049.443821757603</v>
      </c>
      <c r="D109" s="123">
        <f t="shared" si="8"/>
        <v>180.73485815334851</v>
      </c>
      <c r="E109" s="123">
        <f t="shared" si="9"/>
        <v>168.69825703031526</v>
      </c>
      <c r="F109" s="123">
        <f t="shared" si="10"/>
        <v>349.43311518366374</v>
      </c>
      <c r="G109" s="126">
        <f t="shared" si="7"/>
        <v>37880.745564727287</v>
      </c>
    </row>
    <row r="110" spans="1:7" x14ac:dyDescent="0.35">
      <c r="A110" s="124">
        <f t="shared" si="11"/>
        <v>48000</v>
      </c>
      <c r="B110" s="125">
        <v>94</v>
      </c>
      <c r="C110" s="126">
        <f t="shared" si="6"/>
        <v>37880.745564727287</v>
      </c>
      <c r="D110" s="123">
        <f t="shared" si="8"/>
        <v>179.93354143245452</v>
      </c>
      <c r="E110" s="123">
        <f t="shared" si="9"/>
        <v>169.49957375120925</v>
      </c>
      <c r="F110" s="123">
        <f t="shared" si="10"/>
        <v>349.43311518366374</v>
      </c>
      <c r="G110" s="126">
        <f t="shared" si="7"/>
        <v>37711.24599097608</v>
      </c>
    </row>
    <row r="111" spans="1:7" x14ac:dyDescent="0.35">
      <c r="A111" s="124">
        <f t="shared" si="11"/>
        <v>48030</v>
      </c>
      <c r="B111" s="125">
        <v>95</v>
      </c>
      <c r="C111" s="126">
        <f t="shared" si="6"/>
        <v>37711.24599097608</v>
      </c>
      <c r="D111" s="123">
        <f t="shared" si="8"/>
        <v>179.12841845713626</v>
      </c>
      <c r="E111" s="123">
        <f t="shared" si="9"/>
        <v>170.30469672652748</v>
      </c>
      <c r="F111" s="123">
        <f t="shared" si="10"/>
        <v>349.43311518366374</v>
      </c>
      <c r="G111" s="126">
        <f t="shared" si="7"/>
        <v>37540.941294249555</v>
      </c>
    </row>
    <row r="112" spans="1:7" x14ac:dyDescent="0.35">
      <c r="A112" s="124">
        <f t="shared" si="11"/>
        <v>48061</v>
      </c>
      <c r="B112" s="125">
        <v>96</v>
      </c>
      <c r="C112" s="126">
        <f t="shared" si="6"/>
        <v>37540.941294249555</v>
      </c>
      <c r="D112" s="123">
        <f t="shared" si="8"/>
        <v>178.31947114768525</v>
      </c>
      <c r="E112" s="123">
        <f t="shared" si="9"/>
        <v>171.1136440359785</v>
      </c>
      <c r="F112" s="123">
        <f t="shared" si="10"/>
        <v>349.43311518366374</v>
      </c>
      <c r="G112" s="126">
        <f t="shared" si="7"/>
        <v>37369.827650213578</v>
      </c>
    </row>
    <row r="113" spans="1:7" x14ac:dyDescent="0.35">
      <c r="A113" s="124">
        <f t="shared" si="11"/>
        <v>48092</v>
      </c>
      <c r="B113" s="125">
        <v>97</v>
      </c>
      <c r="C113" s="126">
        <f t="shared" si="6"/>
        <v>37369.827650213578</v>
      </c>
      <c r="D113" s="123">
        <f t="shared" si="8"/>
        <v>177.50668133851434</v>
      </c>
      <c r="E113" s="123">
        <f t="shared" si="9"/>
        <v>171.9264338451494</v>
      </c>
      <c r="F113" s="123">
        <f t="shared" si="10"/>
        <v>349.43311518366374</v>
      </c>
      <c r="G113" s="126">
        <f t="shared" si="7"/>
        <v>37197.901216368431</v>
      </c>
    </row>
    <row r="114" spans="1:7" x14ac:dyDescent="0.35">
      <c r="A114" s="124">
        <f t="shared" si="11"/>
        <v>48122</v>
      </c>
      <c r="B114" s="125">
        <v>98</v>
      </c>
      <c r="C114" s="126">
        <f t="shared" si="6"/>
        <v>37197.901216368431</v>
      </c>
      <c r="D114" s="123">
        <f t="shared" si="8"/>
        <v>176.69003077774991</v>
      </c>
      <c r="E114" s="123">
        <f t="shared" si="9"/>
        <v>172.74308440591386</v>
      </c>
      <c r="F114" s="123">
        <f t="shared" si="10"/>
        <v>349.43311518366374</v>
      </c>
      <c r="G114" s="126">
        <f t="shared" si="7"/>
        <v>37025.158131962518</v>
      </c>
    </row>
    <row r="115" spans="1:7" x14ac:dyDescent="0.35">
      <c r="A115" s="124">
        <f t="shared" si="11"/>
        <v>48153</v>
      </c>
      <c r="B115" s="125">
        <v>99</v>
      </c>
      <c r="C115" s="126">
        <f t="shared" si="6"/>
        <v>37025.158131962518</v>
      </c>
      <c r="D115" s="123">
        <f t="shared" si="8"/>
        <v>175.86950112682183</v>
      </c>
      <c r="E115" s="123">
        <f t="shared" si="9"/>
        <v>173.56361405684194</v>
      </c>
      <c r="F115" s="123">
        <f t="shared" si="10"/>
        <v>349.43311518366374</v>
      </c>
      <c r="G115" s="126">
        <f t="shared" si="7"/>
        <v>36851.59451790568</v>
      </c>
    </row>
    <row r="116" spans="1:7" x14ac:dyDescent="0.35">
      <c r="A116" s="124">
        <f t="shared" si="11"/>
        <v>48183</v>
      </c>
      <c r="B116" s="125">
        <v>100</v>
      </c>
      <c r="C116" s="126">
        <f t="shared" si="6"/>
        <v>36851.59451790568</v>
      </c>
      <c r="D116" s="123">
        <f t="shared" si="8"/>
        <v>175.04507396005181</v>
      </c>
      <c r="E116" s="123">
        <f t="shared" si="9"/>
        <v>174.38804122361194</v>
      </c>
      <c r="F116" s="123">
        <f t="shared" si="10"/>
        <v>349.43311518366374</v>
      </c>
      <c r="G116" s="126">
        <f t="shared" si="7"/>
        <v>36677.206476682069</v>
      </c>
    </row>
    <row r="117" spans="1:7" x14ac:dyDescent="0.35">
      <c r="A117" s="124">
        <f t="shared" si="11"/>
        <v>48214</v>
      </c>
      <c r="B117" s="125">
        <v>101</v>
      </c>
      <c r="C117" s="126">
        <f t="shared" si="6"/>
        <v>36677.206476682069</v>
      </c>
      <c r="D117" s="123">
        <f t="shared" si="8"/>
        <v>174.21673076423966</v>
      </c>
      <c r="E117" s="123">
        <f t="shared" si="9"/>
        <v>175.21638441942412</v>
      </c>
      <c r="F117" s="123">
        <f t="shared" si="10"/>
        <v>349.43311518366374</v>
      </c>
      <c r="G117" s="126">
        <f t="shared" si="7"/>
        <v>36501.990092262648</v>
      </c>
    </row>
    <row r="118" spans="1:7" x14ac:dyDescent="0.35">
      <c r="A118" s="124">
        <f t="shared" si="11"/>
        <v>48245</v>
      </c>
      <c r="B118" s="125">
        <v>102</v>
      </c>
      <c r="C118" s="126">
        <f t="shared" si="6"/>
        <v>36501.990092262648</v>
      </c>
      <c r="D118" s="123">
        <f t="shared" si="8"/>
        <v>173.38445293824739</v>
      </c>
      <c r="E118" s="123">
        <f t="shared" si="9"/>
        <v>176.04866224541635</v>
      </c>
      <c r="F118" s="123">
        <f t="shared" si="10"/>
        <v>349.43311518366374</v>
      </c>
      <c r="G118" s="126">
        <f t="shared" si="7"/>
        <v>36325.941430017228</v>
      </c>
    </row>
    <row r="119" spans="1:7" x14ac:dyDescent="0.35">
      <c r="A119" s="124">
        <f t="shared" si="11"/>
        <v>48274</v>
      </c>
      <c r="B119" s="125">
        <v>103</v>
      </c>
      <c r="C119" s="126">
        <f t="shared" si="6"/>
        <v>36325.941430017228</v>
      </c>
      <c r="D119" s="123">
        <f t="shared" si="8"/>
        <v>172.5482217925817</v>
      </c>
      <c r="E119" s="123">
        <f t="shared" si="9"/>
        <v>176.8848933910821</v>
      </c>
      <c r="F119" s="123">
        <f t="shared" si="10"/>
        <v>349.4331151836638</v>
      </c>
      <c r="G119" s="126">
        <f t="shared" si="7"/>
        <v>36149.056536626143</v>
      </c>
    </row>
    <row r="120" spans="1:7" x14ac:dyDescent="0.35">
      <c r="A120" s="124">
        <f t="shared" si="11"/>
        <v>48305</v>
      </c>
      <c r="B120" s="125">
        <v>104</v>
      </c>
      <c r="C120" s="126">
        <f t="shared" si="6"/>
        <v>36149.056536626143</v>
      </c>
      <c r="D120" s="123">
        <f t="shared" si="8"/>
        <v>171.708018548974</v>
      </c>
      <c r="E120" s="123">
        <f t="shared" si="9"/>
        <v>177.72509663468972</v>
      </c>
      <c r="F120" s="123">
        <f t="shared" si="10"/>
        <v>349.43311518366374</v>
      </c>
      <c r="G120" s="126">
        <f t="shared" si="7"/>
        <v>35971.331439991452</v>
      </c>
    </row>
    <row r="121" spans="1:7" x14ac:dyDescent="0.35">
      <c r="A121" s="124">
        <f t="shared" si="11"/>
        <v>48335</v>
      </c>
      <c r="B121" s="125">
        <v>105</v>
      </c>
      <c r="C121" s="126">
        <f t="shared" si="6"/>
        <v>35971.331439991452</v>
      </c>
      <c r="D121" s="123">
        <f t="shared" si="8"/>
        <v>170.86382433995922</v>
      </c>
      <c r="E121" s="123">
        <f t="shared" si="9"/>
        <v>178.56929084370449</v>
      </c>
      <c r="F121" s="123">
        <f t="shared" si="10"/>
        <v>349.43311518366374</v>
      </c>
      <c r="G121" s="126">
        <f t="shared" si="7"/>
        <v>35792.762149147748</v>
      </c>
    </row>
    <row r="122" spans="1:7" x14ac:dyDescent="0.35">
      <c r="A122" s="124">
        <f t="shared" si="11"/>
        <v>48366</v>
      </c>
      <c r="B122" s="125">
        <v>106</v>
      </c>
      <c r="C122" s="126">
        <f t="shared" si="6"/>
        <v>35792.762149147748</v>
      </c>
      <c r="D122" s="123">
        <f t="shared" si="8"/>
        <v>170.01562020845168</v>
      </c>
      <c r="E122" s="123">
        <f t="shared" si="9"/>
        <v>179.41749497521209</v>
      </c>
      <c r="F122" s="123">
        <f t="shared" si="10"/>
        <v>349.43311518366374</v>
      </c>
      <c r="G122" s="126">
        <f t="shared" si="7"/>
        <v>35613.344654172535</v>
      </c>
    </row>
    <row r="123" spans="1:7" x14ac:dyDescent="0.35">
      <c r="A123" s="124">
        <f t="shared" si="11"/>
        <v>48396</v>
      </c>
      <c r="B123" s="125">
        <v>107</v>
      </c>
      <c r="C123" s="126">
        <f t="shared" si="6"/>
        <v>35613.344654172535</v>
      </c>
      <c r="D123" s="123">
        <f t="shared" si="8"/>
        <v>169.16338710731935</v>
      </c>
      <c r="E123" s="123">
        <f t="shared" si="9"/>
        <v>180.26972807634436</v>
      </c>
      <c r="F123" s="123">
        <f t="shared" si="10"/>
        <v>349.43311518366374</v>
      </c>
      <c r="G123" s="126">
        <f t="shared" si="7"/>
        <v>35433.074926096189</v>
      </c>
    </row>
    <row r="124" spans="1:7" x14ac:dyDescent="0.35">
      <c r="A124" s="124">
        <f t="shared" si="11"/>
        <v>48427</v>
      </c>
      <c r="B124" s="125">
        <v>108</v>
      </c>
      <c r="C124" s="126">
        <f t="shared" si="6"/>
        <v>35433.074926096189</v>
      </c>
      <c r="D124" s="123">
        <f t="shared" si="8"/>
        <v>168.30710589895676</v>
      </c>
      <c r="E124" s="123">
        <f t="shared" si="9"/>
        <v>181.12600928470701</v>
      </c>
      <c r="F124" s="123">
        <f t="shared" si="10"/>
        <v>349.43311518366374</v>
      </c>
      <c r="G124" s="126">
        <f t="shared" si="7"/>
        <v>35251.948916811481</v>
      </c>
    </row>
    <row r="125" spans="1:7" x14ac:dyDescent="0.35">
      <c r="A125" s="124">
        <f t="shared" si="11"/>
        <v>48458</v>
      </c>
      <c r="B125" s="125">
        <v>109</v>
      </c>
      <c r="C125" s="126">
        <f t="shared" si="6"/>
        <v>35251.948916811481</v>
      </c>
      <c r="D125" s="123">
        <f t="shared" si="8"/>
        <v>167.44675735485438</v>
      </c>
      <c r="E125" s="123">
        <f t="shared" si="9"/>
        <v>181.98635782880933</v>
      </c>
      <c r="F125" s="123">
        <f t="shared" si="10"/>
        <v>349.43311518366374</v>
      </c>
      <c r="G125" s="126">
        <f t="shared" si="7"/>
        <v>35069.962558982676</v>
      </c>
    </row>
    <row r="126" spans="1:7" x14ac:dyDescent="0.35">
      <c r="A126" s="124">
        <f t="shared" si="11"/>
        <v>48488</v>
      </c>
      <c r="B126" s="125">
        <v>110</v>
      </c>
      <c r="C126" s="126">
        <f t="shared" si="6"/>
        <v>35069.962558982676</v>
      </c>
      <c r="D126" s="123">
        <f t="shared" si="8"/>
        <v>166.58232215516756</v>
      </c>
      <c r="E126" s="123">
        <f t="shared" si="9"/>
        <v>182.85079302849618</v>
      </c>
      <c r="F126" s="123">
        <f t="shared" si="10"/>
        <v>349.43311518366374</v>
      </c>
      <c r="G126" s="126">
        <f t="shared" si="7"/>
        <v>34887.111765954178</v>
      </c>
    </row>
    <row r="127" spans="1:7" x14ac:dyDescent="0.35">
      <c r="A127" s="124">
        <f t="shared" si="11"/>
        <v>48519</v>
      </c>
      <c r="B127" s="125">
        <v>111</v>
      </c>
      <c r="C127" s="126">
        <f t="shared" si="6"/>
        <v>34887.111765954178</v>
      </c>
      <c r="D127" s="123">
        <f t="shared" si="8"/>
        <v>165.7137808882822</v>
      </c>
      <c r="E127" s="123">
        <f t="shared" si="9"/>
        <v>183.71933429538157</v>
      </c>
      <c r="F127" s="123">
        <f t="shared" si="10"/>
        <v>349.43311518366374</v>
      </c>
      <c r="G127" s="126">
        <f t="shared" si="7"/>
        <v>34703.392431658795</v>
      </c>
    </row>
    <row r="128" spans="1:7" x14ac:dyDescent="0.35">
      <c r="A128" s="124">
        <f t="shared" si="11"/>
        <v>48549</v>
      </c>
      <c r="B128" s="125">
        <v>112</v>
      </c>
      <c r="C128" s="126">
        <f t="shared" si="6"/>
        <v>34703.392431658795</v>
      </c>
      <c r="D128" s="123">
        <f t="shared" si="8"/>
        <v>164.84111405037913</v>
      </c>
      <c r="E128" s="123">
        <f t="shared" si="9"/>
        <v>184.59200113328464</v>
      </c>
      <c r="F128" s="123">
        <f t="shared" si="10"/>
        <v>349.43311518366374</v>
      </c>
      <c r="G128" s="126">
        <f t="shared" si="7"/>
        <v>34518.800430525509</v>
      </c>
    </row>
    <row r="129" spans="1:7" x14ac:dyDescent="0.35">
      <c r="A129" s="124">
        <f t="shared" si="11"/>
        <v>48580</v>
      </c>
      <c r="B129" s="125">
        <v>113</v>
      </c>
      <c r="C129" s="126">
        <f t="shared" si="6"/>
        <v>34518.800430525509</v>
      </c>
      <c r="D129" s="123">
        <f t="shared" si="8"/>
        <v>163.96430204499606</v>
      </c>
      <c r="E129" s="123">
        <f t="shared" si="9"/>
        <v>185.46881313866774</v>
      </c>
      <c r="F129" s="123">
        <f t="shared" si="10"/>
        <v>349.4331151836638</v>
      </c>
      <c r="G129" s="126">
        <f t="shared" si="7"/>
        <v>34333.331617386844</v>
      </c>
    </row>
    <row r="130" spans="1:7" x14ac:dyDescent="0.35">
      <c r="A130" s="124">
        <f t="shared" si="11"/>
        <v>48611</v>
      </c>
      <c r="B130" s="125">
        <v>114</v>
      </c>
      <c r="C130" s="126">
        <f t="shared" si="6"/>
        <v>34333.331617386844</v>
      </c>
      <c r="D130" s="123">
        <f t="shared" si="8"/>
        <v>163.0833251825874</v>
      </c>
      <c r="E130" s="123">
        <f t="shared" si="9"/>
        <v>186.3497900010764</v>
      </c>
      <c r="F130" s="123">
        <f t="shared" si="10"/>
        <v>349.4331151836638</v>
      </c>
      <c r="G130" s="126">
        <f t="shared" si="7"/>
        <v>34146.981827385767</v>
      </c>
    </row>
    <row r="131" spans="1:7" x14ac:dyDescent="0.35">
      <c r="A131" s="124">
        <f t="shared" si="11"/>
        <v>48639</v>
      </c>
      <c r="B131" s="125">
        <v>115</v>
      </c>
      <c r="C131" s="126">
        <f t="shared" si="6"/>
        <v>34146.981827385767</v>
      </c>
      <c r="D131" s="123">
        <f t="shared" si="8"/>
        <v>162.19816368008225</v>
      </c>
      <c r="E131" s="123">
        <f t="shared" si="9"/>
        <v>187.2349515035815</v>
      </c>
      <c r="F131" s="123">
        <f t="shared" si="10"/>
        <v>349.43311518366374</v>
      </c>
      <c r="G131" s="126">
        <f t="shared" si="7"/>
        <v>33959.746875882185</v>
      </c>
    </row>
    <row r="132" spans="1:7" x14ac:dyDescent="0.35">
      <c r="A132" s="124">
        <f t="shared" si="11"/>
        <v>48670</v>
      </c>
      <c r="B132" s="125">
        <v>116</v>
      </c>
      <c r="C132" s="126">
        <f t="shared" si="6"/>
        <v>33959.746875882185</v>
      </c>
      <c r="D132" s="123">
        <f t="shared" si="8"/>
        <v>161.30879766044023</v>
      </c>
      <c r="E132" s="123">
        <f t="shared" si="9"/>
        <v>188.12431752322354</v>
      </c>
      <c r="F132" s="123">
        <f t="shared" si="10"/>
        <v>349.43311518366374</v>
      </c>
      <c r="G132" s="126">
        <f t="shared" si="7"/>
        <v>33771.622558358962</v>
      </c>
    </row>
    <row r="133" spans="1:7" x14ac:dyDescent="0.35">
      <c r="A133" s="124">
        <f t="shared" si="11"/>
        <v>48700</v>
      </c>
      <c r="B133" s="125">
        <v>117</v>
      </c>
      <c r="C133" s="126">
        <f t="shared" si="6"/>
        <v>33771.622558358962</v>
      </c>
      <c r="D133" s="123">
        <f t="shared" si="8"/>
        <v>160.41520715220491</v>
      </c>
      <c r="E133" s="123">
        <f t="shared" si="9"/>
        <v>189.01790803145883</v>
      </c>
      <c r="F133" s="123">
        <f t="shared" si="10"/>
        <v>349.43311518366374</v>
      </c>
      <c r="G133" s="126">
        <f t="shared" si="7"/>
        <v>33582.604650327507</v>
      </c>
    </row>
    <row r="134" spans="1:7" x14ac:dyDescent="0.35">
      <c r="A134" s="124">
        <f t="shared" si="11"/>
        <v>48731</v>
      </c>
      <c r="B134" s="125">
        <v>118</v>
      </c>
      <c r="C134" s="126">
        <f t="shared" si="6"/>
        <v>33582.604650327507</v>
      </c>
      <c r="D134" s="123">
        <f t="shared" si="8"/>
        <v>159.51737208905547</v>
      </c>
      <c r="E134" s="123">
        <f t="shared" si="9"/>
        <v>189.91574309460825</v>
      </c>
      <c r="F134" s="123">
        <f t="shared" si="10"/>
        <v>349.43311518366374</v>
      </c>
      <c r="G134" s="126">
        <f t="shared" si="7"/>
        <v>33392.6889072329</v>
      </c>
    </row>
    <row r="135" spans="1:7" x14ac:dyDescent="0.35">
      <c r="A135" s="124">
        <f t="shared" si="11"/>
        <v>48761</v>
      </c>
      <c r="B135" s="125">
        <v>119</v>
      </c>
      <c r="C135" s="126">
        <f t="shared" si="6"/>
        <v>33392.6889072329</v>
      </c>
      <c r="D135" s="123">
        <f t="shared" si="8"/>
        <v>158.6152723093561</v>
      </c>
      <c r="E135" s="123">
        <f t="shared" si="9"/>
        <v>190.81784287430767</v>
      </c>
      <c r="F135" s="123">
        <f t="shared" si="10"/>
        <v>349.43311518366374</v>
      </c>
      <c r="G135" s="126">
        <f t="shared" si="7"/>
        <v>33201.871064358595</v>
      </c>
    </row>
    <row r="136" spans="1:7" x14ac:dyDescent="0.35">
      <c r="A136" s="124">
        <f t="shared" si="11"/>
        <v>48792</v>
      </c>
      <c r="B136" s="125">
        <v>120</v>
      </c>
      <c r="C136" s="126">
        <f t="shared" si="6"/>
        <v>33201.871064358595</v>
      </c>
      <c r="D136" s="123">
        <f t="shared" si="8"/>
        <v>157.70888755570311</v>
      </c>
      <c r="E136" s="123">
        <f t="shared" si="9"/>
        <v>191.72422762796063</v>
      </c>
      <c r="F136" s="123">
        <f t="shared" si="10"/>
        <v>349.43311518366374</v>
      </c>
      <c r="G136" s="126">
        <f t="shared" si="7"/>
        <v>33010.146836730637</v>
      </c>
    </row>
    <row r="137" spans="1:7" x14ac:dyDescent="0.35">
      <c r="A137" s="124">
        <f t="shared" si="11"/>
        <v>48823</v>
      </c>
      <c r="B137" s="125">
        <v>121</v>
      </c>
      <c r="C137" s="126">
        <f t="shared" si="6"/>
        <v>33010.146836730637</v>
      </c>
      <c r="D137" s="123">
        <f t="shared" si="8"/>
        <v>156.79819747447033</v>
      </c>
      <c r="E137" s="123">
        <f t="shared" si="9"/>
        <v>192.63491770919342</v>
      </c>
      <c r="F137" s="123">
        <f t="shared" si="10"/>
        <v>349.43311518366374</v>
      </c>
      <c r="G137" s="126">
        <f t="shared" si="7"/>
        <v>32817.511919021446</v>
      </c>
    </row>
    <row r="138" spans="1:7" x14ac:dyDescent="0.35">
      <c r="A138" s="124">
        <f t="shared" si="11"/>
        <v>48853</v>
      </c>
      <c r="B138" s="125">
        <v>122</v>
      </c>
      <c r="C138" s="126">
        <f t="shared" si="6"/>
        <v>32817.511919021446</v>
      </c>
      <c r="D138" s="123">
        <f t="shared" si="8"/>
        <v>155.88318161535165</v>
      </c>
      <c r="E138" s="123">
        <f t="shared" si="9"/>
        <v>193.5499335683121</v>
      </c>
      <c r="F138" s="123">
        <f t="shared" si="10"/>
        <v>349.43311518366374</v>
      </c>
      <c r="G138" s="126">
        <f t="shared" si="7"/>
        <v>32623.961985453134</v>
      </c>
    </row>
    <row r="139" spans="1:7" x14ac:dyDescent="0.35">
      <c r="A139" s="124">
        <f t="shared" si="11"/>
        <v>48884</v>
      </c>
      <c r="B139" s="125">
        <v>123</v>
      </c>
      <c r="C139" s="126">
        <f t="shared" si="6"/>
        <v>32623.961985453134</v>
      </c>
      <c r="D139" s="123">
        <f t="shared" si="8"/>
        <v>154.96381943090216</v>
      </c>
      <c r="E139" s="123">
        <f t="shared" si="9"/>
        <v>194.46929575276155</v>
      </c>
      <c r="F139" s="123">
        <f t="shared" si="10"/>
        <v>349.43311518366374</v>
      </c>
      <c r="G139" s="126">
        <f t="shared" si="7"/>
        <v>32429.492689700372</v>
      </c>
    </row>
    <row r="140" spans="1:7" x14ac:dyDescent="0.35">
      <c r="A140" s="124">
        <f t="shared" si="11"/>
        <v>48914</v>
      </c>
      <c r="B140" s="125">
        <v>124</v>
      </c>
      <c r="C140" s="126">
        <f t="shared" si="6"/>
        <v>32429.492689700372</v>
      </c>
      <c r="D140" s="123">
        <f t="shared" si="8"/>
        <v>154.04009027607657</v>
      </c>
      <c r="E140" s="123">
        <f t="shared" si="9"/>
        <v>195.3930249075872</v>
      </c>
      <c r="F140" s="123">
        <f t="shared" si="10"/>
        <v>349.43311518366374</v>
      </c>
      <c r="G140" s="126">
        <f t="shared" si="7"/>
        <v>32234.099664792786</v>
      </c>
    </row>
    <row r="141" spans="1:7" x14ac:dyDescent="0.35">
      <c r="A141" s="124">
        <f t="shared" si="11"/>
        <v>48945</v>
      </c>
      <c r="B141" s="125">
        <v>125</v>
      </c>
      <c r="C141" s="126">
        <f t="shared" ref="C141:C204" si="12">G140</f>
        <v>32234.099664792786</v>
      </c>
      <c r="D141" s="123">
        <f t="shared" si="8"/>
        <v>153.11197340776553</v>
      </c>
      <c r="E141" s="123">
        <f t="shared" si="9"/>
        <v>196.32114177589821</v>
      </c>
      <c r="F141" s="123">
        <f t="shared" si="10"/>
        <v>349.43311518366374</v>
      </c>
      <c r="G141" s="126">
        <f t="shared" ref="G141:G204" si="13">C141-E141</f>
        <v>32037.778523016888</v>
      </c>
    </row>
    <row r="142" spans="1:7" x14ac:dyDescent="0.35">
      <c r="A142" s="124">
        <f t="shared" si="11"/>
        <v>48976</v>
      </c>
      <c r="B142" s="125">
        <v>126</v>
      </c>
      <c r="C142" s="126">
        <f t="shared" si="12"/>
        <v>32037.778523016888</v>
      </c>
      <c r="D142" s="123">
        <f t="shared" si="8"/>
        <v>152.17944798433004</v>
      </c>
      <c r="E142" s="123">
        <f t="shared" si="9"/>
        <v>197.25366719933376</v>
      </c>
      <c r="F142" s="123">
        <f t="shared" si="10"/>
        <v>349.4331151836638</v>
      </c>
      <c r="G142" s="126">
        <f t="shared" si="13"/>
        <v>31840.524855817555</v>
      </c>
    </row>
    <row r="143" spans="1:7" x14ac:dyDescent="0.35">
      <c r="A143" s="124">
        <f t="shared" si="11"/>
        <v>49004</v>
      </c>
      <c r="B143" s="125">
        <v>127</v>
      </c>
      <c r="C143" s="126">
        <f t="shared" si="12"/>
        <v>31840.524855817555</v>
      </c>
      <c r="D143" s="123">
        <f t="shared" si="8"/>
        <v>151.2424930651332</v>
      </c>
      <c r="E143" s="123">
        <f t="shared" si="9"/>
        <v>198.1906221185306</v>
      </c>
      <c r="F143" s="123">
        <f t="shared" si="10"/>
        <v>349.4331151836638</v>
      </c>
      <c r="G143" s="126">
        <f t="shared" si="13"/>
        <v>31642.334233699024</v>
      </c>
    </row>
    <row r="144" spans="1:7" x14ac:dyDescent="0.35">
      <c r="A144" s="124">
        <f t="shared" si="11"/>
        <v>49035</v>
      </c>
      <c r="B144" s="125">
        <v>128</v>
      </c>
      <c r="C144" s="126">
        <f t="shared" si="12"/>
        <v>31642.334233699024</v>
      </c>
      <c r="D144" s="123">
        <f t="shared" si="8"/>
        <v>150.30108761007017</v>
      </c>
      <c r="E144" s="123">
        <f t="shared" si="9"/>
        <v>199.1320275735936</v>
      </c>
      <c r="F144" s="123">
        <f t="shared" si="10"/>
        <v>349.43311518366374</v>
      </c>
      <c r="G144" s="126">
        <f t="shared" si="13"/>
        <v>31443.202206125432</v>
      </c>
    </row>
    <row r="145" spans="1:7" x14ac:dyDescent="0.35">
      <c r="A145" s="124">
        <f t="shared" si="11"/>
        <v>49065</v>
      </c>
      <c r="B145" s="125">
        <v>129</v>
      </c>
      <c r="C145" s="126">
        <f t="shared" si="12"/>
        <v>31443.202206125432</v>
      </c>
      <c r="D145" s="123">
        <f t="shared" si="8"/>
        <v>149.3552104790956</v>
      </c>
      <c r="E145" s="123">
        <f t="shared" si="9"/>
        <v>200.0779047045682</v>
      </c>
      <c r="F145" s="123">
        <f t="shared" si="10"/>
        <v>349.4331151836638</v>
      </c>
      <c r="G145" s="126">
        <f t="shared" si="13"/>
        <v>31243.124301420863</v>
      </c>
    </row>
    <row r="146" spans="1:7" x14ac:dyDescent="0.35">
      <c r="A146" s="124">
        <f t="shared" si="11"/>
        <v>49096</v>
      </c>
      <c r="B146" s="125">
        <v>130</v>
      </c>
      <c r="C146" s="126">
        <f t="shared" si="12"/>
        <v>31243.124301420863</v>
      </c>
      <c r="D146" s="123">
        <f t="shared" ref="D146:D209" si="14">IPMT($E$13/12,B146,$E$7,-$E$11,$E$12,0)</f>
        <v>148.40484043174888</v>
      </c>
      <c r="E146" s="123">
        <f t="shared" ref="E146:E209" si="15">PPMT($E$13/12,B146,$E$7,-$E$11,$E$12,0)</f>
        <v>201.02827475191486</v>
      </c>
      <c r="F146" s="123">
        <f t="shared" ref="F146:F209" si="16">SUM(D146:E146)</f>
        <v>349.43311518366374</v>
      </c>
      <c r="G146" s="126">
        <f t="shared" si="13"/>
        <v>31042.096026668947</v>
      </c>
    </row>
    <row r="147" spans="1:7" x14ac:dyDescent="0.35">
      <c r="A147" s="124">
        <f t="shared" si="11"/>
        <v>49126</v>
      </c>
      <c r="B147" s="125">
        <v>131</v>
      </c>
      <c r="C147" s="126">
        <f t="shared" si="12"/>
        <v>31042.096026668947</v>
      </c>
      <c r="D147" s="123">
        <f t="shared" si="14"/>
        <v>147.44995612667731</v>
      </c>
      <c r="E147" s="123">
        <f t="shared" si="15"/>
        <v>201.98315905698647</v>
      </c>
      <c r="F147" s="123">
        <f t="shared" si="16"/>
        <v>349.43311518366374</v>
      </c>
      <c r="G147" s="126">
        <f t="shared" si="13"/>
        <v>30840.112867611962</v>
      </c>
    </row>
    <row r="148" spans="1:7" x14ac:dyDescent="0.35">
      <c r="A148" s="124">
        <f t="shared" ref="A148:A211" si="17">EDATE(A147,1)</f>
        <v>49157</v>
      </c>
      <c r="B148" s="125">
        <v>132</v>
      </c>
      <c r="C148" s="126">
        <f t="shared" si="12"/>
        <v>30840.112867611962</v>
      </c>
      <c r="D148" s="123">
        <f t="shared" si="14"/>
        <v>146.49053612115659</v>
      </c>
      <c r="E148" s="123">
        <f t="shared" si="15"/>
        <v>202.94257906250715</v>
      </c>
      <c r="F148" s="123">
        <f t="shared" si="16"/>
        <v>349.43311518366374</v>
      </c>
      <c r="G148" s="126">
        <f t="shared" si="13"/>
        <v>30637.170288549456</v>
      </c>
    </row>
    <row r="149" spans="1:7" x14ac:dyDescent="0.35">
      <c r="A149" s="124">
        <f t="shared" si="17"/>
        <v>49188</v>
      </c>
      <c r="B149" s="125">
        <v>133</v>
      </c>
      <c r="C149" s="126">
        <f t="shared" si="12"/>
        <v>30637.170288549456</v>
      </c>
      <c r="D149" s="123">
        <f t="shared" si="14"/>
        <v>145.52655887060968</v>
      </c>
      <c r="E149" s="123">
        <f t="shared" si="15"/>
        <v>203.90655631305407</v>
      </c>
      <c r="F149" s="123">
        <f t="shared" si="16"/>
        <v>349.43311518366374</v>
      </c>
      <c r="G149" s="126">
        <f t="shared" si="13"/>
        <v>30433.263732236403</v>
      </c>
    </row>
    <row r="150" spans="1:7" x14ac:dyDescent="0.35">
      <c r="A150" s="124">
        <f t="shared" si="17"/>
        <v>49218</v>
      </c>
      <c r="B150" s="125">
        <v>134</v>
      </c>
      <c r="C150" s="126">
        <f t="shared" si="12"/>
        <v>30433.263732236403</v>
      </c>
      <c r="D150" s="123">
        <f t="shared" si="14"/>
        <v>144.55800272812269</v>
      </c>
      <c r="E150" s="123">
        <f t="shared" si="15"/>
        <v>204.87511245554109</v>
      </c>
      <c r="F150" s="123">
        <f t="shared" si="16"/>
        <v>349.43311518366374</v>
      </c>
      <c r="G150" s="126">
        <f t="shared" si="13"/>
        <v>30228.388619780861</v>
      </c>
    </row>
    <row r="151" spans="1:7" x14ac:dyDescent="0.35">
      <c r="A151" s="124">
        <f t="shared" si="17"/>
        <v>49249</v>
      </c>
      <c r="B151" s="125">
        <v>135</v>
      </c>
      <c r="C151" s="126">
        <f t="shared" si="12"/>
        <v>30228.388619780861</v>
      </c>
      <c r="D151" s="123">
        <f t="shared" si="14"/>
        <v>143.58484594395887</v>
      </c>
      <c r="E151" s="123">
        <f t="shared" si="15"/>
        <v>205.84826923970488</v>
      </c>
      <c r="F151" s="123">
        <f t="shared" si="16"/>
        <v>349.43311518366374</v>
      </c>
      <c r="G151" s="126">
        <f t="shared" si="13"/>
        <v>30022.540350541156</v>
      </c>
    </row>
    <row r="152" spans="1:7" x14ac:dyDescent="0.35">
      <c r="A152" s="124">
        <f t="shared" si="17"/>
        <v>49279</v>
      </c>
      <c r="B152" s="125">
        <v>136</v>
      </c>
      <c r="C152" s="126">
        <f t="shared" si="12"/>
        <v>30022.540350541156</v>
      </c>
      <c r="D152" s="123">
        <f t="shared" si="14"/>
        <v>142.60706666507031</v>
      </c>
      <c r="E152" s="123">
        <f t="shared" si="15"/>
        <v>206.8260485185935</v>
      </c>
      <c r="F152" s="123">
        <f t="shared" si="16"/>
        <v>349.4331151836638</v>
      </c>
      <c r="G152" s="126">
        <f t="shared" si="13"/>
        <v>29815.714302022563</v>
      </c>
    </row>
    <row r="153" spans="1:7" x14ac:dyDescent="0.35">
      <c r="A153" s="124">
        <f t="shared" si="17"/>
        <v>49310</v>
      </c>
      <c r="B153" s="125">
        <v>137</v>
      </c>
      <c r="C153" s="126">
        <f t="shared" si="12"/>
        <v>29815.714302022563</v>
      </c>
      <c r="D153" s="123">
        <f t="shared" si="14"/>
        <v>141.62464293460695</v>
      </c>
      <c r="E153" s="123">
        <f t="shared" si="15"/>
        <v>207.80847224905685</v>
      </c>
      <c r="F153" s="123">
        <f t="shared" si="16"/>
        <v>349.4331151836638</v>
      </c>
      <c r="G153" s="126">
        <f t="shared" si="13"/>
        <v>29607.905829773506</v>
      </c>
    </row>
    <row r="154" spans="1:7" x14ac:dyDescent="0.35">
      <c r="A154" s="124">
        <f t="shared" si="17"/>
        <v>49341</v>
      </c>
      <c r="B154" s="125">
        <v>138</v>
      </c>
      <c r="C154" s="126">
        <f t="shared" si="12"/>
        <v>29607.905829773506</v>
      </c>
      <c r="D154" s="123">
        <f t="shared" si="14"/>
        <v>140.63755269142393</v>
      </c>
      <c r="E154" s="123">
        <f t="shared" si="15"/>
        <v>208.79556249223984</v>
      </c>
      <c r="F154" s="123">
        <f t="shared" si="16"/>
        <v>349.43311518366374</v>
      </c>
      <c r="G154" s="126">
        <f t="shared" si="13"/>
        <v>29399.110267281267</v>
      </c>
    </row>
    <row r="155" spans="1:7" x14ac:dyDescent="0.35">
      <c r="A155" s="124">
        <f t="shared" si="17"/>
        <v>49369</v>
      </c>
      <c r="B155" s="125">
        <v>139</v>
      </c>
      <c r="C155" s="126">
        <f t="shared" si="12"/>
        <v>29399.110267281267</v>
      </c>
      <c r="D155" s="123">
        <f t="shared" si="14"/>
        <v>139.64577376958579</v>
      </c>
      <c r="E155" s="123">
        <f t="shared" si="15"/>
        <v>209.78734141407799</v>
      </c>
      <c r="F155" s="123">
        <f t="shared" si="16"/>
        <v>349.43311518366374</v>
      </c>
      <c r="G155" s="126">
        <f t="shared" si="13"/>
        <v>29189.322925867189</v>
      </c>
    </row>
    <row r="156" spans="1:7" x14ac:dyDescent="0.35">
      <c r="A156" s="124">
        <f t="shared" si="17"/>
        <v>49400</v>
      </c>
      <c r="B156" s="125">
        <v>140</v>
      </c>
      <c r="C156" s="126">
        <f t="shared" si="12"/>
        <v>29189.322925867189</v>
      </c>
      <c r="D156" s="123">
        <f t="shared" si="14"/>
        <v>138.64928389786891</v>
      </c>
      <c r="E156" s="123">
        <f t="shared" si="15"/>
        <v>210.78383128579483</v>
      </c>
      <c r="F156" s="123">
        <f t="shared" si="16"/>
        <v>349.43311518366374</v>
      </c>
      <c r="G156" s="126">
        <f t="shared" si="13"/>
        <v>28978.539094581392</v>
      </c>
    </row>
    <row r="157" spans="1:7" x14ac:dyDescent="0.35">
      <c r="A157" s="124">
        <f t="shared" si="17"/>
        <v>49430</v>
      </c>
      <c r="B157" s="125">
        <v>141</v>
      </c>
      <c r="C157" s="126">
        <f t="shared" si="12"/>
        <v>28978.539094581392</v>
      </c>
      <c r="D157" s="123">
        <f t="shared" si="14"/>
        <v>137.64806069926138</v>
      </c>
      <c r="E157" s="123">
        <f t="shared" si="15"/>
        <v>211.78505448440237</v>
      </c>
      <c r="F157" s="123">
        <f t="shared" si="16"/>
        <v>349.43311518366374</v>
      </c>
      <c r="G157" s="126">
        <f t="shared" si="13"/>
        <v>28766.754040096988</v>
      </c>
    </row>
    <row r="158" spans="1:7" x14ac:dyDescent="0.35">
      <c r="A158" s="124">
        <f t="shared" si="17"/>
        <v>49461</v>
      </c>
      <c r="B158" s="125">
        <v>142</v>
      </c>
      <c r="C158" s="126">
        <f t="shared" si="12"/>
        <v>28766.754040096988</v>
      </c>
      <c r="D158" s="123">
        <f t="shared" si="14"/>
        <v>136.64208169046051</v>
      </c>
      <c r="E158" s="123">
        <f t="shared" si="15"/>
        <v>212.79103349320329</v>
      </c>
      <c r="F158" s="123">
        <f t="shared" si="16"/>
        <v>349.4331151836638</v>
      </c>
      <c r="G158" s="126">
        <f t="shared" si="13"/>
        <v>28553.963006603786</v>
      </c>
    </row>
    <row r="159" spans="1:7" x14ac:dyDescent="0.35">
      <c r="A159" s="124">
        <f t="shared" si="17"/>
        <v>49491</v>
      </c>
      <c r="B159" s="125">
        <v>143</v>
      </c>
      <c r="C159" s="126">
        <f t="shared" si="12"/>
        <v>28553.963006603786</v>
      </c>
      <c r="D159" s="123">
        <f t="shared" si="14"/>
        <v>135.63132428136777</v>
      </c>
      <c r="E159" s="123">
        <f t="shared" si="15"/>
        <v>213.80179090229598</v>
      </c>
      <c r="F159" s="123">
        <f t="shared" si="16"/>
        <v>349.43311518366374</v>
      </c>
      <c r="G159" s="126">
        <f t="shared" si="13"/>
        <v>28340.16121570149</v>
      </c>
    </row>
    <row r="160" spans="1:7" x14ac:dyDescent="0.35">
      <c r="A160" s="124">
        <f t="shared" si="17"/>
        <v>49522</v>
      </c>
      <c r="B160" s="125">
        <v>144</v>
      </c>
      <c r="C160" s="126">
        <f t="shared" si="12"/>
        <v>28340.16121570149</v>
      </c>
      <c r="D160" s="123">
        <f t="shared" si="14"/>
        <v>134.61576577458186</v>
      </c>
      <c r="E160" s="123">
        <f t="shared" si="15"/>
        <v>214.81734940908188</v>
      </c>
      <c r="F160" s="123">
        <f t="shared" si="16"/>
        <v>349.43311518366374</v>
      </c>
      <c r="G160" s="126">
        <f t="shared" si="13"/>
        <v>28125.343866292409</v>
      </c>
    </row>
    <row r="161" spans="1:7" x14ac:dyDescent="0.35">
      <c r="A161" s="124">
        <f t="shared" si="17"/>
        <v>49553</v>
      </c>
      <c r="B161" s="125">
        <v>145</v>
      </c>
      <c r="C161" s="126">
        <f t="shared" si="12"/>
        <v>28125.343866292409</v>
      </c>
      <c r="D161" s="123">
        <f t="shared" si="14"/>
        <v>133.5953833648887</v>
      </c>
      <c r="E161" s="123">
        <f t="shared" si="15"/>
        <v>215.83773181877504</v>
      </c>
      <c r="F161" s="123">
        <f t="shared" si="16"/>
        <v>349.43311518366374</v>
      </c>
      <c r="G161" s="126">
        <f t="shared" si="13"/>
        <v>27909.506134473635</v>
      </c>
    </row>
    <row r="162" spans="1:7" x14ac:dyDescent="0.35">
      <c r="A162" s="124">
        <f t="shared" si="17"/>
        <v>49583</v>
      </c>
      <c r="B162" s="125">
        <v>146</v>
      </c>
      <c r="C162" s="126">
        <f t="shared" si="12"/>
        <v>27909.506134473635</v>
      </c>
      <c r="D162" s="123">
        <f t="shared" si="14"/>
        <v>132.57015413874953</v>
      </c>
      <c r="E162" s="123">
        <f t="shared" si="15"/>
        <v>216.86296104491421</v>
      </c>
      <c r="F162" s="123">
        <f t="shared" si="16"/>
        <v>349.43311518366374</v>
      </c>
      <c r="G162" s="126">
        <f t="shared" si="13"/>
        <v>27692.643173428722</v>
      </c>
    </row>
    <row r="163" spans="1:7" x14ac:dyDescent="0.35">
      <c r="A163" s="124">
        <f t="shared" si="17"/>
        <v>49614</v>
      </c>
      <c r="B163" s="125">
        <v>147</v>
      </c>
      <c r="C163" s="126">
        <f t="shared" si="12"/>
        <v>27692.643173428722</v>
      </c>
      <c r="D163" s="123">
        <f t="shared" si="14"/>
        <v>131.54005507378619</v>
      </c>
      <c r="E163" s="123">
        <f t="shared" si="15"/>
        <v>217.89306010987755</v>
      </c>
      <c r="F163" s="123">
        <f t="shared" si="16"/>
        <v>349.43311518366374</v>
      </c>
      <c r="G163" s="126">
        <f t="shared" si="13"/>
        <v>27474.750113318845</v>
      </c>
    </row>
    <row r="164" spans="1:7" x14ac:dyDescent="0.35">
      <c r="A164" s="124">
        <f t="shared" si="17"/>
        <v>49644</v>
      </c>
      <c r="B164" s="125">
        <v>148</v>
      </c>
      <c r="C164" s="126">
        <f t="shared" si="12"/>
        <v>27474.750113318845</v>
      </c>
      <c r="D164" s="123">
        <f t="shared" si="14"/>
        <v>130.5050630382643</v>
      </c>
      <c r="E164" s="123">
        <f t="shared" si="15"/>
        <v>218.92805214539948</v>
      </c>
      <c r="F164" s="123">
        <f t="shared" si="16"/>
        <v>349.43311518366374</v>
      </c>
      <c r="G164" s="126">
        <f t="shared" si="13"/>
        <v>27255.822061173447</v>
      </c>
    </row>
    <row r="165" spans="1:7" x14ac:dyDescent="0.35">
      <c r="A165" s="124">
        <f t="shared" si="17"/>
        <v>49675</v>
      </c>
      <c r="B165" s="125">
        <v>149</v>
      </c>
      <c r="C165" s="126">
        <f t="shared" si="12"/>
        <v>27255.822061173447</v>
      </c>
      <c r="D165" s="123">
        <f t="shared" si="14"/>
        <v>129.46515479057365</v>
      </c>
      <c r="E165" s="123">
        <f t="shared" si="15"/>
        <v>219.96796039309012</v>
      </c>
      <c r="F165" s="123">
        <f t="shared" si="16"/>
        <v>349.43311518366374</v>
      </c>
      <c r="G165" s="126">
        <f t="shared" si="13"/>
        <v>27035.854100780358</v>
      </c>
    </row>
    <row r="166" spans="1:7" x14ac:dyDescent="0.35">
      <c r="A166" s="124">
        <f t="shared" si="17"/>
        <v>49706</v>
      </c>
      <c r="B166" s="125">
        <v>150</v>
      </c>
      <c r="C166" s="126">
        <f t="shared" si="12"/>
        <v>27035.854100780358</v>
      </c>
      <c r="D166" s="123">
        <f t="shared" si="14"/>
        <v>128.42030697870644</v>
      </c>
      <c r="E166" s="123">
        <f t="shared" si="15"/>
        <v>221.01280820495731</v>
      </c>
      <c r="F166" s="123">
        <f t="shared" si="16"/>
        <v>349.43311518366374</v>
      </c>
      <c r="G166" s="126">
        <f t="shared" si="13"/>
        <v>26814.841292575402</v>
      </c>
    </row>
    <row r="167" spans="1:7" x14ac:dyDescent="0.35">
      <c r="A167" s="124">
        <f t="shared" si="17"/>
        <v>49735</v>
      </c>
      <c r="B167" s="125">
        <v>151</v>
      </c>
      <c r="C167" s="126">
        <f t="shared" si="12"/>
        <v>26814.841292575402</v>
      </c>
      <c r="D167" s="123">
        <f t="shared" si="14"/>
        <v>127.37049613973294</v>
      </c>
      <c r="E167" s="123">
        <f t="shared" si="15"/>
        <v>222.06261904393085</v>
      </c>
      <c r="F167" s="123">
        <f t="shared" si="16"/>
        <v>349.4331151836638</v>
      </c>
      <c r="G167" s="126">
        <f t="shared" si="13"/>
        <v>26592.778673531469</v>
      </c>
    </row>
    <row r="168" spans="1:7" x14ac:dyDescent="0.35">
      <c r="A168" s="124">
        <f t="shared" si="17"/>
        <v>49766</v>
      </c>
      <c r="B168" s="125">
        <v>152</v>
      </c>
      <c r="C168" s="126">
        <f t="shared" si="12"/>
        <v>26592.778673531469</v>
      </c>
      <c r="D168" s="123">
        <f t="shared" si="14"/>
        <v>126.31569869927424</v>
      </c>
      <c r="E168" s="123">
        <f t="shared" si="15"/>
        <v>223.11741648438954</v>
      </c>
      <c r="F168" s="123">
        <f t="shared" si="16"/>
        <v>349.43311518366374</v>
      </c>
      <c r="G168" s="126">
        <f t="shared" si="13"/>
        <v>26369.661257047079</v>
      </c>
    </row>
    <row r="169" spans="1:7" x14ac:dyDescent="0.35">
      <c r="A169" s="124">
        <f t="shared" si="17"/>
        <v>49796</v>
      </c>
      <c r="B169" s="125">
        <v>153</v>
      </c>
      <c r="C169" s="126">
        <f t="shared" si="12"/>
        <v>26369.661257047079</v>
      </c>
      <c r="D169" s="123">
        <f t="shared" si="14"/>
        <v>125.2558909709734</v>
      </c>
      <c r="E169" s="123">
        <f t="shared" si="15"/>
        <v>224.17722421269036</v>
      </c>
      <c r="F169" s="123">
        <f t="shared" si="16"/>
        <v>349.43311518366374</v>
      </c>
      <c r="G169" s="126">
        <f t="shared" si="13"/>
        <v>26145.484032834389</v>
      </c>
    </row>
    <row r="170" spans="1:7" x14ac:dyDescent="0.35">
      <c r="A170" s="124">
        <f t="shared" si="17"/>
        <v>49827</v>
      </c>
      <c r="B170" s="125">
        <v>154</v>
      </c>
      <c r="C170" s="126">
        <f t="shared" si="12"/>
        <v>26145.484032834389</v>
      </c>
      <c r="D170" s="123">
        <f t="shared" si="14"/>
        <v>124.1910491559631</v>
      </c>
      <c r="E170" s="123">
        <f t="shared" si="15"/>
        <v>225.24206602770067</v>
      </c>
      <c r="F170" s="123">
        <f t="shared" si="16"/>
        <v>349.43311518366374</v>
      </c>
      <c r="G170" s="126">
        <f t="shared" si="13"/>
        <v>25920.241966806687</v>
      </c>
    </row>
    <row r="171" spans="1:7" x14ac:dyDescent="0.35">
      <c r="A171" s="124">
        <f t="shared" si="17"/>
        <v>49857</v>
      </c>
      <c r="B171" s="125">
        <v>155</v>
      </c>
      <c r="C171" s="126">
        <f t="shared" si="12"/>
        <v>25920.241966806687</v>
      </c>
      <c r="D171" s="123">
        <f t="shared" si="14"/>
        <v>123.12114934233153</v>
      </c>
      <c r="E171" s="123">
        <f t="shared" si="15"/>
        <v>226.31196584133224</v>
      </c>
      <c r="F171" s="123">
        <f t="shared" si="16"/>
        <v>349.43311518366374</v>
      </c>
      <c r="G171" s="126">
        <f t="shared" si="13"/>
        <v>25693.930000965356</v>
      </c>
    </row>
    <row r="172" spans="1:7" x14ac:dyDescent="0.35">
      <c r="A172" s="124">
        <f t="shared" si="17"/>
        <v>49888</v>
      </c>
      <c r="B172" s="125">
        <v>156</v>
      </c>
      <c r="C172" s="126">
        <f t="shared" si="12"/>
        <v>25693.930000965356</v>
      </c>
      <c r="D172" s="123">
        <f t="shared" si="14"/>
        <v>122.04616750458521</v>
      </c>
      <c r="E172" s="123">
        <f t="shared" si="15"/>
        <v>227.38694767907856</v>
      </c>
      <c r="F172" s="123">
        <f t="shared" si="16"/>
        <v>349.43311518366374</v>
      </c>
      <c r="G172" s="126">
        <f t="shared" si="13"/>
        <v>25466.543053286277</v>
      </c>
    </row>
    <row r="173" spans="1:7" x14ac:dyDescent="0.35">
      <c r="A173" s="124">
        <f t="shared" si="17"/>
        <v>49919</v>
      </c>
      <c r="B173" s="125">
        <v>157</v>
      </c>
      <c r="C173" s="126">
        <f t="shared" si="12"/>
        <v>25466.543053286277</v>
      </c>
      <c r="D173" s="123">
        <f t="shared" si="14"/>
        <v>120.9660795031096</v>
      </c>
      <c r="E173" s="123">
        <f t="shared" si="15"/>
        <v>228.4670356805542</v>
      </c>
      <c r="F173" s="123">
        <f t="shared" si="16"/>
        <v>349.4331151836638</v>
      </c>
      <c r="G173" s="126">
        <f t="shared" si="13"/>
        <v>25238.076017605723</v>
      </c>
    </row>
    <row r="174" spans="1:7" x14ac:dyDescent="0.35">
      <c r="A174" s="124">
        <f t="shared" si="17"/>
        <v>49949</v>
      </c>
      <c r="B174" s="125">
        <v>158</v>
      </c>
      <c r="C174" s="126">
        <f t="shared" si="12"/>
        <v>25238.076017605723</v>
      </c>
      <c r="D174" s="123">
        <f t="shared" si="14"/>
        <v>119.88086108362695</v>
      </c>
      <c r="E174" s="123">
        <f t="shared" si="15"/>
        <v>229.55225410003683</v>
      </c>
      <c r="F174" s="123">
        <f t="shared" si="16"/>
        <v>349.4331151836638</v>
      </c>
      <c r="G174" s="126">
        <f t="shared" si="13"/>
        <v>25008.523763505687</v>
      </c>
    </row>
    <row r="175" spans="1:7" x14ac:dyDescent="0.35">
      <c r="A175" s="124">
        <f t="shared" si="17"/>
        <v>49980</v>
      </c>
      <c r="B175" s="125">
        <v>159</v>
      </c>
      <c r="C175" s="126">
        <f t="shared" si="12"/>
        <v>25008.523763505687</v>
      </c>
      <c r="D175" s="123">
        <f t="shared" si="14"/>
        <v>118.79048787665177</v>
      </c>
      <c r="E175" s="123">
        <f t="shared" si="15"/>
        <v>230.64262730701202</v>
      </c>
      <c r="F175" s="123">
        <f t="shared" si="16"/>
        <v>349.4331151836638</v>
      </c>
      <c r="G175" s="126">
        <f t="shared" si="13"/>
        <v>24777.881136198674</v>
      </c>
    </row>
    <row r="176" spans="1:7" x14ac:dyDescent="0.35">
      <c r="A176" s="124">
        <f t="shared" si="17"/>
        <v>50010</v>
      </c>
      <c r="B176" s="125">
        <v>160</v>
      </c>
      <c r="C176" s="126">
        <f t="shared" si="12"/>
        <v>24777.881136198674</v>
      </c>
      <c r="D176" s="123">
        <f t="shared" si="14"/>
        <v>117.69493539694348</v>
      </c>
      <c r="E176" s="123">
        <f t="shared" si="15"/>
        <v>231.73817978672028</v>
      </c>
      <c r="F176" s="123">
        <f t="shared" si="16"/>
        <v>349.43311518366374</v>
      </c>
      <c r="G176" s="126">
        <f t="shared" si="13"/>
        <v>24546.142956411953</v>
      </c>
    </row>
    <row r="177" spans="1:7" x14ac:dyDescent="0.35">
      <c r="A177" s="124">
        <f t="shared" si="17"/>
        <v>50041</v>
      </c>
      <c r="B177" s="125">
        <v>161</v>
      </c>
      <c r="C177" s="126">
        <f t="shared" si="12"/>
        <v>24546.142956411953</v>
      </c>
      <c r="D177" s="123">
        <f t="shared" si="14"/>
        <v>116.59417904295655</v>
      </c>
      <c r="E177" s="123">
        <f t="shared" si="15"/>
        <v>232.83893614070723</v>
      </c>
      <c r="F177" s="123">
        <f t="shared" si="16"/>
        <v>349.4331151836638</v>
      </c>
      <c r="G177" s="126">
        <f t="shared" si="13"/>
        <v>24313.304020271247</v>
      </c>
    </row>
    <row r="178" spans="1:7" x14ac:dyDescent="0.35">
      <c r="A178" s="124">
        <f t="shared" si="17"/>
        <v>50072</v>
      </c>
      <c r="B178" s="125">
        <v>162</v>
      </c>
      <c r="C178" s="126">
        <f t="shared" si="12"/>
        <v>24313.304020271247</v>
      </c>
      <c r="D178" s="123">
        <f t="shared" si="14"/>
        <v>115.4881940962882</v>
      </c>
      <c r="E178" s="123">
        <f t="shared" si="15"/>
        <v>233.9449210873756</v>
      </c>
      <c r="F178" s="123">
        <f t="shared" si="16"/>
        <v>349.4331151836638</v>
      </c>
      <c r="G178" s="126">
        <f t="shared" si="13"/>
        <v>24079.359099183872</v>
      </c>
    </row>
    <row r="179" spans="1:7" x14ac:dyDescent="0.35">
      <c r="A179" s="124">
        <f t="shared" si="17"/>
        <v>50100</v>
      </c>
      <c r="B179" s="125">
        <v>163</v>
      </c>
      <c r="C179" s="126">
        <f t="shared" si="12"/>
        <v>24079.359099183872</v>
      </c>
      <c r="D179" s="123">
        <f t="shared" si="14"/>
        <v>114.37695572112315</v>
      </c>
      <c r="E179" s="123">
        <f t="shared" si="15"/>
        <v>235.05615946254062</v>
      </c>
      <c r="F179" s="123">
        <f t="shared" si="16"/>
        <v>349.43311518366374</v>
      </c>
      <c r="G179" s="126">
        <f t="shared" si="13"/>
        <v>23844.302939721332</v>
      </c>
    </row>
    <row r="180" spans="1:7" x14ac:dyDescent="0.35">
      <c r="A180" s="124">
        <f t="shared" si="17"/>
        <v>50131</v>
      </c>
      <c r="B180" s="125">
        <v>164</v>
      </c>
      <c r="C180" s="126">
        <f t="shared" si="12"/>
        <v>23844.302939721332</v>
      </c>
      <c r="D180" s="123">
        <f t="shared" si="14"/>
        <v>113.26043896367608</v>
      </c>
      <c r="E180" s="123">
        <f t="shared" si="15"/>
        <v>236.17267621998769</v>
      </c>
      <c r="F180" s="123">
        <f t="shared" si="16"/>
        <v>349.43311518366374</v>
      </c>
      <c r="G180" s="126">
        <f t="shared" si="13"/>
        <v>23608.130263501345</v>
      </c>
    </row>
    <row r="181" spans="1:7" x14ac:dyDescent="0.35">
      <c r="A181" s="124">
        <f t="shared" si="17"/>
        <v>50161</v>
      </c>
      <c r="B181" s="125">
        <v>165</v>
      </c>
      <c r="C181" s="126">
        <f t="shared" si="12"/>
        <v>23608.130263501345</v>
      </c>
      <c r="D181" s="123">
        <f t="shared" si="14"/>
        <v>112.13861875163114</v>
      </c>
      <c r="E181" s="123">
        <f t="shared" si="15"/>
        <v>237.29449643203264</v>
      </c>
      <c r="F181" s="123">
        <f t="shared" si="16"/>
        <v>349.4331151836638</v>
      </c>
      <c r="G181" s="126">
        <f t="shared" si="13"/>
        <v>23370.835767069311</v>
      </c>
    </row>
    <row r="182" spans="1:7" x14ac:dyDescent="0.35">
      <c r="A182" s="124">
        <f t="shared" si="17"/>
        <v>50192</v>
      </c>
      <c r="B182" s="125">
        <v>166</v>
      </c>
      <c r="C182" s="126">
        <f t="shared" si="12"/>
        <v>23370.835767069311</v>
      </c>
      <c r="D182" s="123">
        <f t="shared" si="14"/>
        <v>111.01146989357899</v>
      </c>
      <c r="E182" s="123">
        <f t="shared" si="15"/>
        <v>238.42164529008477</v>
      </c>
      <c r="F182" s="123">
        <f t="shared" si="16"/>
        <v>349.43311518366374</v>
      </c>
      <c r="G182" s="126">
        <f t="shared" si="13"/>
        <v>23132.414121779228</v>
      </c>
    </row>
    <row r="183" spans="1:7" x14ac:dyDescent="0.35">
      <c r="A183" s="124">
        <f t="shared" si="17"/>
        <v>50222</v>
      </c>
      <c r="B183" s="125">
        <v>167</v>
      </c>
      <c r="C183" s="126">
        <f t="shared" si="12"/>
        <v>23132.414121779228</v>
      </c>
      <c r="D183" s="123">
        <f t="shared" si="14"/>
        <v>109.87896707845108</v>
      </c>
      <c r="E183" s="123">
        <f t="shared" si="15"/>
        <v>239.55414810521265</v>
      </c>
      <c r="F183" s="123">
        <f t="shared" si="16"/>
        <v>349.43311518366374</v>
      </c>
      <c r="G183" s="126">
        <f t="shared" si="13"/>
        <v>22892.859973674014</v>
      </c>
    </row>
    <row r="184" spans="1:7" x14ac:dyDescent="0.35">
      <c r="A184" s="124">
        <f t="shared" si="17"/>
        <v>50253</v>
      </c>
      <c r="B184" s="125">
        <v>168</v>
      </c>
      <c r="C184" s="126">
        <f t="shared" si="12"/>
        <v>22892.859973674014</v>
      </c>
      <c r="D184" s="123">
        <f t="shared" si="14"/>
        <v>108.74108487495133</v>
      </c>
      <c r="E184" s="123">
        <f t="shared" si="15"/>
        <v>240.69203030871245</v>
      </c>
      <c r="F184" s="123">
        <f t="shared" si="16"/>
        <v>349.43311518366374</v>
      </c>
      <c r="G184" s="126">
        <f t="shared" si="13"/>
        <v>22652.167943365301</v>
      </c>
    </row>
    <row r="185" spans="1:7" x14ac:dyDescent="0.35">
      <c r="A185" s="124">
        <f t="shared" si="17"/>
        <v>50284</v>
      </c>
      <c r="B185" s="125">
        <v>169</v>
      </c>
      <c r="C185" s="126">
        <f t="shared" si="12"/>
        <v>22652.167943365301</v>
      </c>
      <c r="D185" s="123">
        <f t="shared" si="14"/>
        <v>107.59779773098495</v>
      </c>
      <c r="E185" s="123">
        <f t="shared" si="15"/>
        <v>241.83531745267882</v>
      </c>
      <c r="F185" s="123">
        <f t="shared" si="16"/>
        <v>349.43311518366374</v>
      </c>
      <c r="G185" s="126">
        <f t="shared" si="13"/>
        <v>22410.332625912622</v>
      </c>
    </row>
    <row r="186" spans="1:7" x14ac:dyDescent="0.35">
      <c r="A186" s="124">
        <f t="shared" si="17"/>
        <v>50314</v>
      </c>
      <c r="B186" s="125">
        <v>170</v>
      </c>
      <c r="C186" s="126">
        <f t="shared" si="12"/>
        <v>22410.332625912622</v>
      </c>
      <c r="D186" s="123">
        <f t="shared" si="14"/>
        <v>106.44907997308471</v>
      </c>
      <c r="E186" s="123">
        <f t="shared" si="15"/>
        <v>242.98403521057904</v>
      </c>
      <c r="F186" s="123">
        <f t="shared" si="16"/>
        <v>349.43311518366374</v>
      </c>
      <c r="G186" s="126">
        <f t="shared" si="13"/>
        <v>22167.348590702044</v>
      </c>
    </row>
    <row r="187" spans="1:7" x14ac:dyDescent="0.35">
      <c r="A187" s="124">
        <f t="shared" si="17"/>
        <v>50345</v>
      </c>
      <c r="B187" s="125">
        <v>171</v>
      </c>
      <c r="C187" s="126">
        <f t="shared" si="12"/>
        <v>22167.348590702044</v>
      </c>
      <c r="D187" s="123">
        <f t="shared" si="14"/>
        <v>105.29490580583449</v>
      </c>
      <c r="E187" s="123">
        <f t="shared" si="15"/>
        <v>244.1382093778293</v>
      </c>
      <c r="F187" s="123">
        <f t="shared" si="16"/>
        <v>349.4331151836638</v>
      </c>
      <c r="G187" s="126">
        <f t="shared" si="13"/>
        <v>21923.210381324214</v>
      </c>
    </row>
    <row r="188" spans="1:7" x14ac:dyDescent="0.35">
      <c r="A188" s="124">
        <f t="shared" si="17"/>
        <v>50375</v>
      </c>
      <c r="B188" s="125">
        <v>172</v>
      </c>
      <c r="C188" s="126">
        <f t="shared" si="12"/>
        <v>21923.210381324214</v>
      </c>
      <c r="D188" s="123">
        <f t="shared" si="14"/>
        <v>104.13524931128977</v>
      </c>
      <c r="E188" s="123">
        <f t="shared" si="15"/>
        <v>245.29786587237399</v>
      </c>
      <c r="F188" s="123">
        <f t="shared" si="16"/>
        <v>349.43311518366374</v>
      </c>
      <c r="G188" s="126">
        <f t="shared" si="13"/>
        <v>21677.912515451841</v>
      </c>
    </row>
    <row r="189" spans="1:7" x14ac:dyDescent="0.35">
      <c r="A189" s="124">
        <f t="shared" si="17"/>
        <v>50406</v>
      </c>
      <c r="B189" s="125">
        <v>173</v>
      </c>
      <c r="C189" s="126">
        <f t="shared" si="12"/>
        <v>21677.912515451841</v>
      </c>
      <c r="D189" s="123">
        <f t="shared" si="14"/>
        <v>102.97008444839602</v>
      </c>
      <c r="E189" s="123">
        <f t="shared" si="15"/>
        <v>246.46303073526778</v>
      </c>
      <c r="F189" s="123">
        <f t="shared" si="16"/>
        <v>349.4331151836638</v>
      </c>
      <c r="G189" s="126">
        <f t="shared" si="13"/>
        <v>21431.449484716573</v>
      </c>
    </row>
    <row r="190" spans="1:7" x14ac:dyDescent="0.35">
      <c r="A190" s="124">
        <f t="shared" si="17"/>
        <v>50437</v>
      </c>
      <c r="B190" s="125">
        <v>174</v>
      </c>
      <c r="C190" s="126">
        <f t="shared" si="12"/>
        <v>21431.449484716573</v>
      </c>
      <c r="D190" s="123">
        <f t="shared" si="14"/>
        <v>101.79938505240348</v>
      </c>
      <c r="E190" s="123">
        <f t="shared" si="15"/>
        <v>247.63373013126028</v>
      </c>
      <c r="F190" s="123">
        <f t="shared" si="16"/>
        <v>349.43311518366374</v>
      </c>
      <c r="G190" s="126">
        <f t="shared" si="13"/>
        <v>21183.815754585314</v>
      </c>
    </row>
    <row r="191" spans="1:7" x14ac:dyDescent="0.35">
      <c r="A191" s="124">
        <f t="shared" si="17"/>
        <v>50465</v>
      </c>
      <c r="B191" s="125">
        <v>175</v>
      </c>
      <c r="C191" s="126">
        <f t="shared" si="12"/>
        <v>21183.815754585314</v>
      </c>
      <c r="D191" s="123">
        <f t="shared" si="14"/>
        <v>100.62312483427999</v>
      </c>
      <c r="E191" s="123">
        <f t="shared" si="15"/>
        <v>248.80999034938378</v>
      </c>
      <c r="F191" s="123">
        <f t="shared" si="16"/>
        <v>349.43311518366374</v>
      </c>
      <c r="G191" s="126">
        <f t="shared" si="13"/>
        <v>20935.005764235932</v>
      </c>
    </row>
    <row r="192" spans="1:7" x14ac:dyDescent="0.35">
      <c r="A192" s="124">
        <f t="shared" si="17"/>
        <v>50496</v>
      </c>
      <c r="B192" s="125">
        <v>176</v>
      </c>
      <c r="C192" s="126">
        <f t="shared" si="12"/>
        <v>20935.005764235932</v>
      </c>
      <c r="D192" s="123">
        <f t="shared" si="14"/>
        <v>99.441277380120411</v>
      </c>
      <c r="E192" s="123">
        <f t="shared" si="15"/>
        <v>249.99183780354335</v>
      </c>
      <c r="F192" s="123">
        <f t="shared" si="16"/>
        <v>349.43311518366374</v>
      </c>
      <c r="G192" s="126">
        <f t="shared" si="13"/>
        <v>20685.013926432388</v>
      </c>
    </row>
    <row r="193" spans="1:7" x14ac:dyDescent="0.35">
      <c r="A193" s="124">
        <f t="shared" si="17"/>
        <v>50526</v>
      </c>
      <c r="B193" s="125">
        <v>177</v>
      </c>
      <c r="C193" s="126">
        <f t="shared" si="12"/>
        <v>20685.013926432388</v>
      </c>
      <c r="D193" s="123">
        <f t="shared" si="14"/>
        <v>98.253816150553575</v>
      </c>
      <c r="E193" s="123">
        <f t="shared" si="15"/>
        <v>251.1792990331102</v>
      </c>
      <c r="F193" s="123">
        <f t="shared" si="16"/>
        <v>349.43311518366374</v>
      </c>
      <c r="G193" s="126">
        <f t="shared" si="13"/>
        <v>20433.834627399279</v>
      </c>
    </row>
    <row r="194" spans="1:7" x14ac:dyDescent="0.35">
      <c r="A194" s="124">
        <f t="shared" si="17"/>
        <v>50557</v>
      </c>
      <c r="B194" s="125">
        <v>178</v>
      </c>
      <c r="C194" s="126">
        <f t="shared" si="12"/>
        <v>20433.834627399279</v>
      </c>
      <c r="D194" s="123">
        <f t="shared" si="14"/>
        <v>97.060714480146316</v>
      </c>
      <c r="E194" s="123">
        <f t="shared" si="15"/>
        <v>252.37240070351743</v>
      </c>
      <c r="F194" s="123">
        <f t="shared" si="16"/>
        <v>349.43311518366374</v>
      </c>
      <c r="G194" s="126">
        <f t="shared" si="13"/>
        <v>20181.462226695763</v>
      </c>
    </row>
    <row r="195" spans="1:7" x14ac:dyDescent="0.35">
      <c r="A195" s="124">
        <f t="shared" si="17"/>
        <v>50587</v>
      </c>
      <c r="B195" s="125">
        <v>179</v>
      </c>
      <c r="C195" s="126">
        <f t="shared" si="12"/>
        <v>20181.462226695763</v>
      </c>
      <c r="D195" s="123">
        <f t="shared" si="14"/>
        <v>95.861945576804615</v>
      </c>
      <c r="E195" s="123">
        <f t="shared" si="15"/>
        <v>253.57116960685917</v>
      </c>
      <c r="F195" s="123">
        <f t="shared" si="16"/>
        <v>349.4331151836638</v>
      </c>
      <c r="G195" s="126">
        <f t="shared" si="13"/>
        <v>19927.891057088906</v>
      </c>
    </row>
    <row r="196" spans="1:7" x14ac:dyDescent="0.35">
      <c r="A196" s="124">
        <f t="shared" si="17"/>
        <v>50618</v>
      </c>
      <c r="B196" s="125">
        <v>180</v>
      </c>
      <c r="C196" s="126">
        <f t="shared" si="12"/>
        <v>19927.891057088906</v>
      </c>
      <c r="D196" s="123">
        <f t="shared" si="14"/>
        <v>94.657482521172042</v>
      </c>
      <c r="E196" s="123">
        <f t="shared" si="15"/>
        <v>254.77563266249174</v>
      </c>
      <c r="F196" s="123">
        <f t="shared" si="16"/>
        <v>349.4331151836638</v>
      </c>
      <c r="G196" s="126">
        <f t="shared" si="13"/>
        <v>19673.115424426414</v>
      </c>
    </row>
    <row r="197" spans="1:7" x14ac:dyDescent="0.35">
      <c r="A197" s="124">
        <f t="shared" si="17"/>
        <v>50649</v>
      </c>
      <c r="B197" s="125">
        <v>181</v>
      </c>
      <c r="C197" s="126">
        <f t="shared" si="12"/>
        <v>19673.115424426414</v>
      </c>
      <c r="D197" s="123">
        <f t="shared" si="14"/>
        <v>93.447298266025186</v>
      </c>
      <c r="E197" s="123">
        <f t="shared" si="15"/>
        <v>255.98581691763854</v>
      </c>
      <c r="F197" s="123">
        <f t="shared" si="16"/>
        <v>349.43311518366374</v>
      </c>
      <c r="G197" s="126">
        <f t="shared" si="13"/>
        <v>19417.129607508778</v>
      </c>
    </row>
    <row r="198" spans="1:7" x14ac:dyDescent="0.35">
      <c r="A198" s="124">
        <f t="shared" si="17"/>
        <v>50679</v>
      </c>
      <c r="B198" s="125">
        <v>182</v>
      </c>
      <c r="C198" s="126">
        <f t="shared" si="12"/>
        <v>19417.129607508778</v>
      </c>
      <c r="D198" s="123">
        <f t="shared" si="14"/>
        <v>92.231365635666421</v>
      </c>
      <c r="E198" s="123">
        <f t="shared" si="15"/>
        <v>257.20174954799734</v>
      </c>
      <c r="F198" s="123">
        <f t="shared" si="16"/>
        <v>349.43311518366374</v>
      </c>
      <c r="G198" s="126">
        <f t="shared" si="13"/>
        <v>19159.927857960782</v>
      </c>
    </row>
    <row r="199" spans="1:7" x14ac:dyDescent="0.35">
      <c r="A199" s="124">
        <f t="shared" si="17"/>
        <v>50710</v>
      </c>
      <c r="B199" s="125">
        <v>183</v>
      </c>
      <c r="C199" s="126">
        <f t="shared" si="12"/>
        <v>19159.927857960782</v>
      </c>
      <c r="D199" s="123">
        <f t="shared" si="14"/>
        <v>91.009657325313412</v>
      </c>
      <c r="E199" s="123">
        <f t="shared" si="15"/>
        <v>258.42345785835033</v>
      </c>
      <c r="F199" s="123">
        <f t="shared" si="16"/>
        <v>349.43311518366374</v>
      </c>
      <c r="G199" s="126">
        <f t="shared" si="13"/>
        <v>18901.504400102433</v>
      </c>
    </row>
    <row r="200" spans="1:7" x14ac:dyDescent="0.35">
      <c r="A200" s="124">
        <f t="shared" si="17"/>
        <v>50740</v>
      </c>
      <c r="B200" s="125">
        <v>184</v>
      </c>
      <c r="C200" s="126">
        <f t="shared" si="12"/>
        <v>18901.504400102433</v>
      </c>
      <c r="D200" s="123">
        <f t="shared" si="14"/>
        <v>89.782145900486256</v>
      </c>
      <c r="E200" s="123">
        <f t="shared" si="15"/>
        <v>259.65096928317752</v>
      </c>
      <c r="F200" s="123">
        <f t="shared" si="16"/>
        <v>349.43311518366374</v>
      </c>
      <c r="G200" s="126">
        <f t="shared" si="13"/>
        <v>18641.853430819254</v>
      </c>
    </row>
    <row r="201" spans="1:7" x14ac:dyDescent="0.35">
      <c r="A201" s="124">
        <f t="shared" si="17"/>
        <v>50771</v>
      </c>
      <c r="B201" s="125">
        <v>185</v>
      </c>
      <c r="C201" s="126">
        <f t="shared" si="12"/>
        <v>18641.853430819254</v>
      </c>
      <c r="D201" s="123">
        <f t="shared" si="14"/>
        <v>88.548803796391155</v>
      </c>
      <c r="E201" s="123">
        <f t="shared" si="15"/>
        <v>260.88431138727265</v>
      </c>
      <c r="F201" s="123">
        <f t="shared" si="16"/>
        <v>349.4331151836638</v>
      </c>
      <c r="G201" s="126">
        <f t="shared" si="13"/>
        <v>18380.969119431982</v>
      </c>
    </row>
    <row r="202" spans="1:7" x14ac:dyDescent="0.35">
      <c r="A202" s="124">
        <f t="shared" si="17"/>
        <v>50802</v>
      </c>
      <c r="B202" s="125">
        <v>186</v>
      </c>
      <c r="C202" s="126">
        <f t="shared" si="12"/>
        <v>18380.969119431982</v>
      </c>
      <c r="D202" s="123">
        <f t="shared" si="14"/>
        <v>87.309603317301622</v>
      </c>
      <c r="E202" s="123">
        <f t="shared" si="15"/>
        <v>262.12351186636215</v>
      </c>
      <c r="F202" s="123">
        <f t="shared" si="16"/>
        <v>349.43311518366374</v>
      </c>
      <c r="G202" s="126">
        <f t="shared" si="13"/>
        <v>18118.845607565621</v>
      </c>
    </row>
    <row r="203" spans="1:7" x14ac:dyDescent="0.35">
      <c r="A203" s="124">
        <f t="shared" si="17"/>
        <v>50830</v>
      </c>
      <c r="B203" s="125">
        <v>187</v>
      </c>
      <c r="C203" s="126">
        <f t="shared" si="12"/>
        <v>18118.845607565621</v>
      </c>
      <c r="D203" s="123">
        <f t="shared" si="14"/>
        <v>86.064516635936386</v>
      </c>
      <c r="E203" s="123">
        <f t="shared" si="15"/>
        <v>263.3685985477274</v>
      </c>
      <c r="F203" s="123">
        <f t="shared" si="16"/>
        <v>349.4331151836638</v>
      </c>
      <c r="G203" s="126">
        <f t="shared" si="13"/>
        <v>17855.477009017894</v>
      </c>
    </row>
    <row r="204" spans="1:7" x14ac:dyDescent="0.35">
      <c r="A204" s="124">
        <f t="shared" si="17"/>
        <v>50861</v>
      </c>
      <c r="B204" s="125">
        <v>188</v>
      </c>
      <c r="C204" s="126">
        <f t="shared" si="12"/>
        <v>17855.477009017894</v>
      </c>
      <c r="D204" s="123">
        <f t="shared" si="14"/>
        <v>84.813515792834679</v>
      </c>
      <c r="E204" s="123">
        <f t="shared" si="15"/>
        <v>264.61959939082908</v>
      </c>
      <c r="F204" s="123">
        <f t="shared" si="16"/>
        <v>349.43311518366374</v>
      </c>
      <c r="G204" s="126">
        <f t="shared" si="13"/>
        <v>17590.857409627064</v>
      </c>
    </row>
    <row r="205" spans="1:7" x14ac:dyDescent="0.35">
      <c r="A205" s="124">
        <f t="shared" si="17"/>
        <v>50891</v>
      </c>
      <c r="B205" s="125">
        <v>189</v>
      </c>
      <c r="C205" s="126">
        <f t="shared" ref="C205:C256" si="18">G204</f>
        <v>17590.857409627064</v>
      </c>
      <c r="D205" s="123">
        <f t="shared" si="14"/>
        <v>83.556572695728264</v>
      </c>
      <c r="E205" s="123">
        <f t="shared" si="15"/>
        <v>265.87654248793552</v>
      </c>
      <c r="F205" s="123">
        <f t="shared" si="16"/>
        <v>349.4331151836638</v>
      </c>
      <c r="G205" s="126">
        <f t="shared" ref="G205:G256" si="19">C205-E205</f>
        <v>17324.980867139129</v>
      </c>
    </row>
    <row r="206" spans="1:7" x14ac:dyDescent="0.35">
      <c r="A206" s="124">
        <f t="shared" si="17"/>
        <v>50922</v>
      </c>
      <c r="B206" s="125">
        <v>190</v>
      </c>
      <c r="C206" s="126">
        <f t="shared" si="18"/>
        <v>17324.980867139129</v>
      </c>
      <c r="D206" s="123">
        <f t="shared" si="14"/>
        <v>82.293659118910554</v>
      </c>
      <c r="E206" s="123">
        <f t="shared" si="15"/>
        <v>267.13945606475323</v>
      </c>
      <c r="F206" s="123">
        <f t="shared" si="16"/>
        <v>349.4331151836638</v>
      </c>
      <c r="G206" s="126">
        <f t="shared" si="19"/>
        <v>17057.841411074376</v>
      </c>
    </row>
    <row r="207" spans="1:7" x14ac:dyDescent="0.35">
      <c r="A207" s="124">
        <f t="shared" si="17"/>
        <v>50952</v>
      </c>
      <c r="B207" s="125">
        <v>191</v>
      </c>
      <c r="C207" s="126">
        <f t="shared" si="18"/>
        <v>17057.841411074376</v>
      </c>
      <c r="D207" s="123">
        <f t="shared" si="14"/>
        <v>81.024746702602997</v>
      </c>
      <c r="E207" s="123">
        <f t="shared" si="15"/>
        <v>268.40836848106079</v>
      </c>
      <c r="F207" s="123">
        <f t="shared" si="16"/>
        <v>349.4331151836638</v>
      </c>
      <c r="G207" s="126">
        <f t="shared" si="19"/>
        <v>16789.433042593315</v>
      </c>
    </row>
    <row r="208" spans="1:7" x14ac:dyDescent="0.35">
      <c r="A208" s="124">
        <f t="shared" si="17"/>
        <v>50983</v>
      </c>
      <c r="B208" s="125">
        <v>192</v>
      </c>
      <c r="C208" s="126">
        <f t="shared" si="18"/>
        <v>16789.433042593315</v>
      </c>
      <c r="D208" s="123">
        <f t="shared" si="14"/>
        <v>79.749806952317954</v>
      </c>
      <c r="E208" s="123">
        <f t="shared" si="15"/>
        <v>269.68330823134585</v>
      </c>
      <c r="F208" s="123">
        <f t="shared" si="16"/>
        <v>349.4331151836638</v>
      </c>
      <c r="G208" s="126">
        <f t="shared" si="19"/>
        <v>16519.749734361969</v>
      </c>
    </row>
    <row r="209" spans="1:7" x14ac:dyDescent="0.35">
      <c r="A209" s="124">
        <f t="shared" si="17"/>
        <v>51014</v>
      </c>
      <c r="B209" s="125">
        <v>193</v>
      </c>
      <c r="C209" s="126">
        <f t="shared" si="18"/>
        <v>16519.749734361969</v>
      </c>
      <c r="D209" s="123">
        <f t="shared" si="14"/>
        <v>78.468811238219061</v>
      </c>
      <c r="E209" s="123">
        <f t="shared" si="15"/>
        <v>270.96430394544473</v>
      </c>
      <c r="F209" s="123">
        <f t="shared" si="16"/>
        <v>349.4331151836638</v>
      </c>
      <c r="G209" s="126">
        <f t="shared" si="19"/>
        <v>16248.785430416525</v>
      </c>
    </row>
    <row r="210" spans="1:7" x14ac:dyDescent="0.35">
      <c r="A210" s="124">
        <f t="shared" si="17"/>
        <v>51044</v>
      </c>
      <c r="B210" s="125">
        <v>194</v>
      </c>
      <c r="C210" s="126">
        <f t="shared" si="18"/>
        <v>16248.785430416525</v>
      </c>
      <c r="D210" s="123">
        <f t="shared" ref="D210:D256" si="20">IPMT($E$13/12,B210,$E$7,-$E$11,$E$12,0)</f>
        <v>77.181730794478185</v>
      </c>
      <c r="E210" s="123">
        <f t="shared" ref="E210:E256" si="21">PPMT($E$13/12,B210,$E$7,-$E$11,$E$12,0)</f>
        <v>272.25138438918555</v>
      </c>
      <c r="F210" s="123">
        <f t="shared" ref="F210:F256" si="22">SUM(D210:E210)</f>
        <v>349.43311518366374</v>
      </c>
      <c r="G210" s="126">
        <f t="shared" si="19"/>
        <v>15976.53404602734</v>
      </c>
    </row>
    <row r="211" spans="1:7" x14ac:dyDescent="0.35">
      <c r="A211" s="124">
        <f t="shared" si="17"/>
        <v>51075</v>
      </c>
      <c r="B211" s="125">
        <v>195</v>
      </c>
      <c r="C211" s="126">
        <f t="shared" si="18"/>
        <v>15976.53404602734</v>
      </c>
      <c r="D211" s="123">
        <f t="shared" si="20"/>
        <v>75.888536718629553</v>
      </c>
      <c r="E211" s="123">
        <f t="shared" si="21"/>
        <v>273.54457846503419</v>
      </c>
      <c r="F211" s="123">
        <f t="shared" si="22"/>
        <v>349.43311518366374</v>
      </c>
      <c r="G211" s="126">
        <f t="shared" si="19"/>
        <v>15702.989467562305</v>
      </c>
    </row>
    <row r="212" spans="1:7" x14ac:dyDescent="0.35">
      <c r="A212" s="124">
        <f t="shared" ref="A212:A256" si="23">EDATE(A211,1)</f>
        <v>51105</v>
      </c>
      <c r="B212" s="125">
        <v>196</v>
      </c>
      <c r="C212" s="126">
        <f t="shared" si="18"/>
        <v>15702.989467562305</v>
      </c>
      <c r="D212" s="123">
        <f t="shared" si="20"/>
        <v>74.589199970920646</v>
      </c>
      <c r="E212" s="123">
        <f t="shared" si="21"/>
        <v>274.84391521274313</v>
      </c>
      <c r="F212" s="123">
        <f t="shared" si="22"/>
        <v>349.43311518366374</v>
      </c>
      <c r="G212" s="126">
        <f t="shared" si="19"/>
        <v>15428.145552349562</v>
      </c>
    </row>
    <row r="213" spans="1:7" x14ac:dyDescent="0.35">
      <c r="A213" s="124">
        <f t="shared" si="23"/>
        <v>51136</v>
      </c>
      <c r="B213" s="125">
        <v>197</v>
      </c>
      <c r="C213" s="126">
        <f t="shared" si="18"/>
        <v>15428.145552349562</v>
      </c>
      <c r="D213" s="123">
        <f t="shared" si="20"/>
        <v>73.283691373660119</v>
      </c>
      <c r="E213" s="123">
        <f t="shared" si="21"/>
        <v>276.14942381000361</v>
      </c>
      <c r="F213" s="123">
        <f t="shared" si="22"/>
        <v>349.43311518366374</v>
      </c>
      <c r="G213" s="126">
        <f t="shared" si="19"/>
        <v>15151.996128539558</v>
      </c>
    </row>
    <row r="214" spans="1:7" x14ac:dyDescent="0.35">
      <c r="A214" s="124">
        <f t="shared" si="23"/>
        <v>51167</v>
      </c>
      <c r="B214" s="125">
        <v>198</v>
      </c>
      <c r="C214" s="126">
        <f t="shared" si="18"/>
        <v>15151.996128539558</v>
      </c>
      <c r="D214" s="123">
        <f t="shared" si="20"/>
        <v>71.971981610562594</v>
      </c>
      <c r="E214" s="123">
        <f t="shared" si="21"/>
        <v>277.46113357310116</v>
      </c>
      <c r="F214" s="123">
        <f t="shared" si="22"/>
        <v>349.43311518366374</v>
      </c>
      <c r="G214" s="126">
        <f t="shared" si="19"/>
        <v>14874.534994966458</v>
      </c>
    </row>
    <row r="215" spans="1:7" x14ac:dyDescent="0.35">
      <c r="A215" s="124">
        <f t="shared" si="23"/>
        <v>51196</v>
      </c>
      <c r="B215" s="125">
        <v>199</v>
      </c>
      <c r="C215" s="126">
        <f t="shared" si="18"/>
        <v>14874.534994966458</v>
      </c>
      <c r="D215" s="123">
        <f t="shared" si="20"/>
        <v>70.654041226090357</v>
      </c>
      <c r="E215" s="123">
        <f t="shared" si="21"/>
        <v>278.77907395757342</v>
      </c>
      <c r="F215" s="123">
        <f t="shared" si="22"/>
        <v>349.43311518366374</v>
      </c>
      <c r="G215" s="126">
        <f t="shared" si="19"/>
        <v>14595.755921008884</v>
      </c>
    </row>
    <row r="216" spans="1:7" x14ac:dyDescent="0.35">
      <c r="A216" s="124">
        <f t="shared" si="23"/>
        <v>51227</v>
      </c>
      <c r="B216" s="125">
        <v>200</v>
      </c>
      <c r="C216" s="126">
        <f t="shared" si="18"/>
        <v>14595.755921008884</v>
      </c>
      <c r="D216" s="123">
        <f t="shared" si="20"/>
        <v>69.329840624791885</v>
      </c>
      <c r="E216" s="123">
        <f t="shared" si="21"/>
        <v>280.10327455887187</v>
      </c>
      <c r="F216" s="123">
        <f t="shared" si="22"/>
        <v>349.43311518366374</v>
      </c>
      <c r="G216" s="126">
        <f t="shared" si="19"/>
        <v>14315.652646450011</v>
      </c>
    </row>
    <row r="217" spans="1:7" x14ac:dyDescent="0.35">
      <c r="A217" s="124">
        <f t="shared" si="23"/>
        <v>51257</v>
      </c>
      <c r="B217" s="125">
        <v>201</v>
      </c>
      <c r="C217" s="126">
        <f t="shared" si="18"/>
        <v>14315.652646450011</v>
      </c>
      <c r="D217" s="123">
        <f t="shared" si="20"/>
        <v>67.999350070637249</v>
      </c>
      <c r="E217" s="123">
        <f t="shared" si="21"/>
        <v>281.43376511302654</v>
      </c>
      <c r="F217" s="123">
        <f t="shared" si="22"/>
        <v>349.4331151836638</v>
      </c>
      <c r="G217" s="126">
        <f t="shared" si="19"/>
        <v>14034.218881336985</v>
      </c>
    </row>
    <row r="218" spans="1:7" x14ac:dyDescent="0.35">
      <c r="A218" s="124">
        <f t="shared" si="23"/>
        <v>51288</v>
      </c>
      <c r="B218" s="125">
        <v>202</v>
      </c>
      <c r="C218" s="126">
        <f t="shared" si="18"/>
        <v>14034.218881336985</v>
      </c>
      <c r="D218" s="123">
        <f t="shared" si="20"/>
        <v>66.662539686350371</v>
      </c>
      <c r="E218" s="123">
        <f t="shared" si="21"/>
        <v>282.77057549731342</v>
      </c>
      <c r="F218" s="123">
        <f t="shared" si="22"/>
        <v>349.4331151836638</v>
      </c>
      <c r="G218" s="126">
        <f t="shared" si="19"/>
        <v>13751.448305839671</v>
      </c>
    </row>
    <row r="219" spans="1:7" x14ac:dyDescent="0.35">
      <c r="A219" s="124">
        <f t="shared" si="23"/>
        <v>51318</v>
      </c>
      <c r="B219" s="125">
        <v>203</v>
      </c>
      <c r="C219" s="126">
        <f t="shared" si="18"/>
        <v>13751.448305839671</v>
      </c>
      <c r="D219" s="123">
        <f t="shared" si="20"/>
        <v>65.319379452738147</v>
      </c>
      <c r="E219" s="123">
        <f t="shared" si="21"/>
        <v>284.11373573092561</v>
      </c>
      <c r="F219" s="123">
        <f t="shared" si="22"/>
        <v>349.43311518366374</v>
      </c>
      <c r="G219" s="126">
        <f t="shared" si="19"/>
        <v>13467.334570108746</v>
      </c>
    </row>
    <row r="220" spans="1:7" x14ac:dyDescent="0.35">
      <c r="A220" s="124">
        <f t="shared" si="23"/>
        <v>51349</v>
      </c>
      <c r="B220" s="125">
        <v>204</v>
      </c>
      <c r="C220" s="126">
        <f t="shared" si="18"/>
        <v>13467.334570108746</v>
      </c>
      <c r="D220" s="123">
        <f t="shared" si="20"/>
        <v>63.969839208016253</v>
      </c>
      <c r="E220" s="123">
        <f t="shared" si="21"/>
        <v>285.46327597564749</v>
      </c>
      <c r="F220" s="123">
        <f t="shared" si="22"/>
        <v>349.43311518366374</v>
      </c>
      <c r="G220" s="126">
        <f t="shared" si="19"/>
        <v>13181.871294133098</v>
      </c>
    </row>
    <row r="221" spans="1:7" x14ac:dyDescent="0.35">
      <c r="A221" s="124">
        <f t="shared" si="23"/>
        <v>51380</v>
      </c>
      <c r="B221" s="125">
        <v>205</v>
      </c>
      <c r="C221" s="126">
        <f t="shared" si="18"/>
        <v>13181.871294133098</v>
      </c>
      <c r="D221" s="123">
        <f t="shared" si="20"/>
        <v>62.613888647131922</v>
      </c>
      <c r="E221" s="123">
        <f t="shared" si="21"/>
        <v>286.81922653653186</v>
      </c>
      <c r="F221" s="123">
        <f t="shared" si="22"/>
        <v>349.4331151836638</v>
      </c>
      <c r="G221" s="126">
        <f t="shared" si="19"/>
        <v>12895.052067596565</v>
      </c>
    </row>
    <row r="222" spans="1:7" x14ac:dyDescent="0.35">
      <c r="A222" s="124">
        <f t="shared" si="23"/>
        <v>51410</v>
      </c>
      <c r="B222" s="125">
        <v>206</v>
      </c>
      <c r="C222" s="126">
        <f t="shared" si="18"/>
        <v>12895.052067596565</v>
      </c>
      <c r="D222" s="123">
        <f t="shared" si="20"/>
        <v>61.251497321083399</v>
      </c>
      <c r="E222" s="123">
        <f t="shared" si="21"/>
        <v>288.18161786258037</v>
      </c>
      <c r="F222" s="123">
        <f t="shared" si="22"/>
        <v>349.43311518366374</v>
      </c>
      <c r="G222" s="126">
        <f t="shared" si="19"/>
        <v>12606.870449733986</v>
      </c>
    </row>
    <row r="223" spans="1:7" x14ac:dyDescent="0.35">
      <c r="A223" s="124">
        <f t="shared" si="23"/>
        <v>51441</v>
      </c>
      <c r="B223" s="125">
        <v>207</v>
      </c>
      <c r="C223" s="126">
        <f t="shared" si="18"/>
        <v>12606.870449733986</v>
      </c>
      <c r="D223" s="123">
        <f t="shared" si="20"/>
        <v>59.882634636236141</v>
      </c>
      <c r="E223" s="123">
        <f t="shared" si="21"/>
        <v>289.55048054742758</v>
      </c>
      <c r="F223" s="123">
        <f t="shared" si="22"/>
        <v>349.43311518366374</v>
      </c>
      <c r="G223" s="126">
        <f t="shared" si="19"/>
        <v>12317.319969186558</v>
      </c>
    </row>
    <row r="224" spans="1:7" x14ac:dyDescent="0.35">
      <c r="A224" s="124">
        <f t="shared" si="23"/>
        <v>51471</v>
      </c>
      <c r="B224" s="125">
        <v>208</v>
      </c>
      <c r="C224" s="126">
        <f t="shared" si="18"/>
        <v>12317.319969186558</v>
      </c>
      <c r="D224" s="123">
        <f t="shared" si="20"/>
        <v>58.507269853635862</v>
      </c>
      <c r="E224" s="123">
        <f t="shared" si="21"/>
        <v>290.92584533002793</v>
      </c>
      <c r="F224" s="123">
        <f t="shared" si="22"/>
        <v>349.4331151836638</v>
      </c>
      <c r="G224" s="126">
        <f t="shared" si="19"/>
        <v>12026.394123856529</v>
      </c>
    </row>
    <row r="225" spans="1:7" x14ac:dyDescent="0.35">
      <c r="A225" s="124">
        <f t="shared" si="23"/>
        <v>51502</v>
      </c>
      <c r="B225" s="125">
        <v>209</v>
      </c>
      <c r="C225" s="126">
        <f t="shared" si="18"/>
        <v>12026.394123856529</v>
      </c>
      <c r="D225" s="123">
        <f t="shared" si="20"/>
        <v>57.125372088318223</v>
      </c>
      <c r="E225" s="123">
        <f t="shared" si="21"/>
        <v>292.30774309534553</v>
      </c>
      <c r="F225" s="123">
        <f t="shared" si="22"/>
        <v>349.43311518366374</v>
      </c>
      <c r="G225" s="126">
        <f t="shared" si="19"/>
        <v>11734.086380761184</v>
      </c>
    </row>
    <row r="226" spans="1:7" x14ac:dyDescent="0.35">
      <c r="A226" s="124">
        <f t="shared" si="23"/>
        <v>51533</v>
      </c>
      <c r="B226" s="125">
        <v>210</v>
      </c>
      <c r="C226" s="126">
        <f t="shared" si="18"/>
        <v>11734.086380761184</v>
      </c>
      <c r="D226" s="123">
        <f t="shared" si="20"/>
        <v>55.736910308615329</v>
      </c>
      <c r="E226" s="123">
        <f t="shared" si="21"/>
        <v>293.69620487504841</v>
      </c>
      <c r="F226" s="123">
        <f t="shared" si="22"/>
        <v>349.43311518366374</v>
      </c>
      <c r="G226" s="126">
        <f t="shared" si="19"/>
        <v>11440.390175886136</v>
      </c>
    </row>
    <row r="227" spans="1:7" x14ac:dyDescent="0.35">
      <c r="A227" s="124">
        <f t="shared" si="23"/>
        <v>51561</v>
      </c>
      <c r="B227" s="125">
        <v>211</v>
      </c>
      <c r="C227" s="126">
        <f t="shared" si="18"/>
        <v>11440.390175886136</v>
      </c>
      <c r="D227" s="123">
        <f t="shared" si="20"/>
        <v>54.34185333545885</v>
      </c>
      <c r="E227" s="123">
        <f t="shared" si="21"/>
        <v>295.09126184820491</v>
      </c>
      <c r="F227" s="123">
        <f t="shared" si="22"/>
        <v>349.43311518366374</v>
      </c>
      <c r="G227" s="126">
        <f t="shared" si="19"/>
        <v>11145.29891403793</v>
      </c>
    </row>
    <row r="228" spans="1:7" x14ac:dyDescent="0.35">
      <c r="A228" s="124">
        <f t="shared" si="23"/>
        <v>51592</v>
      </c>
      <c r="B228" s="125">
        <v>212</v>
      </c>
      <c r="C228" s="126">
        <f t="shared" si="18"/>
        <v>11145.29891403793</v>
      </c>
      <c r="D228" s="123">
        <f t="shared" si="20"/>
        <v>52.940169841679875</v>
      </c>
      <c r="E228" s="123">
        <f t="shared" si="21"/>
        <v>296.4929453419839</v>
      </c>
      <c r="F228" s="123">
        <f t="shared" si="22"/>
        <v>349.43311518366374</v>
      </c>
      <c r="G228" s="126">
        <f t="shared" si="19"/>
        <v>10848.805968695946</v>
      </c>
    </row>
    <row r="229" spans="1:7" x14ac:dyDescent="0.35">
      <c r="A229" s="124">
        <f t="shared" si="23"/>
        <v>51622</v>
      </c>
      <c r="B229" s="125">
        <v>213</v>
      </c>
      <c r="C229" s="126">
        <f t="shared" si="18"/>
        <v>10848.805968695946</v>
      </c>
      <c r="D229" s="123">
        <f t="shared" si="20"/>
        <v>51.531828351305464</v>
      </c>
      <c r="E229" s="123">
        <f t="shared" si="21"/>
        <v>297.90128683235832</v>
      </c>
      <c r="F229" s="123">
        <f t="shared" si="22"/>
        <v>349.4331151836638</v>
      </c>
      <c r="G229" s="126">
        <f t="shared" si="19"/>
        <v>10550.904681863587</v>
      </c>
    </row>
    <row r="230" spans="1:7" x14ac:dyDescent="0.35">
      <c r="A230" s="124">
        <f t="shared" si="23"/>
        <v>51653</v>
      </c>
      <c r="B230" s="125">
        <v>214</v>
      </c>
      <c r="C230" s="126">
        <f t="shared" si="18"/>
        <v>10550.904681863587</v>
      </c>
      <c r="D230" s="123">
        <f t="shared" si="20"/>
        <v>50.116797238851753</v>
      </c>
      <c r="E230" s="123">
        <f t="shared" si="21"/>
        <v>299.316317944812</v>
      </c>
      <c r="F230" s="123">
        <f t="shared" si="22"/>
        <v>349.43311518366374</v>
      </c>
      <c r="G230" s="126">
        <f t="shared" si="19"/>
        <v>10251.588363918774</v>
      </c>
    </row>
    <row r="231" spans="1:7" x14ac:dyDescent="0.35">
      <c r="A231" s="124">
        <f t="shared" si="23"/>
        <v>51683</v>
      </c>
      <c r="B231" s="125">
        <v>215</v>
      </c>
      <c r="C231" s="126">
        <f t="shared" si="18"/>
        <v>10251.588363918774</v>
      </c>
      <c r="D231" s="123">
        <f t="shared" si="20"/>
        <v>48.695044728613901</v>
      </c>
      <c r="E231" s="123">
        <f t="shared" si="21"/>
        <v>300.73807045504986</v>
      </c>
      <c r="F231" s="123">
        <f t="shared" si="22"/>
        <v>349.43311518366374</v>
      </c>
      <c r="G231" s="126">
        <f t="shared" si="19"/>
        <v>9950.8502934637236</v>
      </c>
    </row>
    <row r="232" spans="1:7" x14ac:dyDescent="0.35">
      <c r="A232" s="124">
        <f t="shared" si="23"/>
        <v>51714</v>
      </c>
      <c r="B232" s="125">
        <v>216</v>
      </c>
      <c r="C232" s="126">
        <f t="shared" si="18"/>
        <v>9950.8502934637236</v>
      </c>
      <c r="D232" s="123">
        <f t="shared" si="20"/>
        <v>47.266538893952401</v>
      </c>
      <c r="E232" s="123">
        <f t="shared" si="21"/>
        <v>302.16657628971137</v>
      </c>
      <c r="F232" s="123">
        <f t="shared" si="22"/>
        <v>349.43311518366374</v>
      </c>
      <c r="G232" s="126">
        <f t="shared" si="19"/>
        <v>9648.6837171740117</v>
      </c>
    </row>
    <row r="233" spans="1:7" x14ac:dyDescent="0.35">
      <c r="A233" s="124">
        <f t="shared" si="23"/>
        <v>51745</v>
      </c>
      <c r="B233" s="125">
        <v>217</v>
      </c>
      <c r="C233" s="126">
        <f t="shared" si="18"/>
        <v>9648.6837171740117</v>
      </c>
      <c r="D233" s="123">
        <f t="shared" si="20"/>
        <v>45.831247656576281</v>
      </c>
      <c r="E233" s="123">
        <f t="shared" si="21"/>
        <v>303.60186752708751</v>
      </c>
      <c r="F233" s="123">
        <f t="shared" si="22"/>
        <v>349.4331151836638</v>
      </c>
      <c r="G233" s="126">
        <f t="shared" si="19"/>
        <v>9345.0818496469237</v>
      </c>
    </row>
    <row r="234" spans="1:7" x14ac:dyDescent="0.35">
      <c r="A234" s="124">
        <f t="shared" si="23"/>
        <v>51775</v>
      </c>
      <c r="B234" s="125">
        <v>218</v>
      </c>
      <c r="C234" s="126">
        <f t="shared" si="18"/>
        <v>9345.0818496469237</v>
      </c>
      <c r="D234" s="123">
        <f t="shared" si="20"/>
        <v>44.389138785822617</v>
      </c>
      <c r="E234" s="123">
        <f t="shared" si="21"/>
        <v>305.04397639784111</v>
      </c>
      <c r="F234" s="123">
        <f t="shared" si="22"/>
        <v>349.43311518366374</v>
      </c>
      <c r="G234" s="126">
        <f t="shared" si="19"/>
        <v>9040.0378732490826</v>
      </c>
    </row>
    <row r="235" spans="1:7" x14ac:dyDescent="0.35">
      <c r="A235" s="124">
        <f t="shared" si="23"/>
        <v>51806</v>
      </c>
      <c r="B235" s="125">
        <v>219</v>
      </c>
      <c r="C235" s="126">
        <f t="shared" si="18"/>
        <v>9040.0378732490826</v>
      </c>
      <c r="D235" s="123">
        <f t="shared" si="20"/>
        <v>42.940179897932865</v>
      </c>
      <c r="E235" s="123">
        <f t="shared" si="21"/>
        <v>306.49293528573088</v>
      </c>
      <c r="F235" s="123">
        <f t="shared" si="22"/>
        <v>349.43311518366374</v>
      </c>
      <c r="G235" s="126">
        <f t="shared" si="19"/>
        <v>8733.5449379633519</v>
      </c>
    </row>
    <row r="236" spans="1:7" x14ac:dyDescent="0.35">
      <c r="A236" s="124">
        <f t="shared" si="23"/>
        <v>51836</v>
      </c>
      <c r="B236" s="125">
        <v>220</v>
      </c>
      <c r="C236" s="126">
        <f t="shared" si="18"/>
        <v>8733.5449379633519</v>
      </c>
      <c r="D236" s="123">
        <f t="shared" si="20"/>
        <v>41.484338455325656</v>
      </c>
      <c r="E236" s="123">
        <f t="shared" si="21"/>
        <v>307.94877672833815</v>
      </c>
      <c r="F236" s="123">
        <f t="shared" si="22"/>
        <v>349.4331151836638</v>
      </c>
      <c r="G236" s="126">
        <f t="shared" si="19"/>
        <v>8425.5961612350129</v>
      </c>
    </row>
    <row r="237" spans="1:7" x14ac:dyDescent="0.35">
      <c r="A237" s="124">
        <f t="shared" si="23"/>
        <v>51867</v>
      </c>
      <c r="B237" s="125">
        <v>221</v>
      </c>
      <c r="C237" s="126">
        <f t="shared" si="18"/>
        <v>8425.5961612350129</v>
      </c>
      <c r="D237" s="123">
        <f t="shared" si="20"/>
        <v>40.021581765866046</v>
      </c>
      <c r="E237" s="123">
        <f t="shared" si="21"/>
        <v>309.41153341779773</v>
      </c>
      <c r="F237" s="123">
        <f t="shared" si="22"/>
        <v>349.43311518366374</v>
      </c>
      <c r="G237" s="126">
        <f t="shared" si="19"/>
        <v>8116.1846278172152</v>
      </c>
    </row>
    <row r="238" spans="1:7" x14ac:dyDescent="0.35">
      <c r="A238" s="124">
        <f t="shared" si="23"/>
        <v>51898</v>
      </c>
      <c r="B238" s="125">
        <v>222</v>
      </c>
      <c r="C238" s="126">
        <f t="shared" si="18"/>
        <v>8116.1846278172152</v>
      </c>
      <c r="D238" s="123">
        <f t="shared" si="20"/>
        <v>38.551876982131503</v>
      </c>
      <c r="E238" s="123">
        <f t="shared" si="21"/>
        <v>310.88123820153226</v>
      </c>
      <c r="F238" s="123">
        <f t="shared" si="22"/>
        <v>349.43311518366374</v>
      </c>
      <c r="G238" s="126">
        <f t="shared" si="19"/>
        <v>7805.303389615683</v>
      </c>
    </row>
    <row r="239" spans="1:7" x14ac:dyDescent="0.35">
      <c r="A239" s="124">
        <f t="shared" si="23"/>
        <v>51926</v>
      </c>
      <c r="B239" s="125">
        <v>223</v>
      </c>
      <c r="C239" s="126">
        <f t="shared" si="18"/>
        <v>7805.303389615683</v>
      </c>
      <c r="D239" s="123">
        <f t="shared" si="20"/>
        <v>37.075191100674225</v>
      </c>
      <c r="E239" s="123">
        <f t="shared" si="21"/>
        <v>312.35792408298954</v>
      </c>
      <c r="F239" s="123">
        <f t="shared" si="22"/>
        <v>349.43311518366374</v>
      </c>
      <c r="G239" s="126">
        <f t="shared" si="19"/>
        <v>7492.9454655326936</v>
      </c>
    </row>
    <row r="240" spans="1:7" x14ac:dyDescent="0.35">
      <c r="A240" s="124">
        <f t="shared" si="23"/>
        <v>51957</v>
      </c>
      <c r="B240" s="125">
        <v>224</v>
      </c>
      <c r="C240" s="126">
        <f t="shared" si="18"/>
        <v>7492.9454655326936</v>
      </c>
      <c r="D240" s="123">
        <f t="shared" si="20"/>
        <v>35.591490961280023</v>
      </c>
      <c r="E240" s="123">
        <f t="shared" si="21"/>
        <v>313.8416242223837</v>
      </c>
      <c r="F240" s="123">
        <f t="shared" si="22"/>
        <v>349.43311518366374</v>
      </c>
      <c r="G240" s="126">
        <f t="shared" si="19"/>
        <v>7179.1038413103097</v>
      </c>
    </row>
    <row r="241" spans="1:7" x14ac:dyDescent="0.35">
      <c r="A241" s="124">
        <f t="shared" si="23"/>
        <v>51987</v>
      </c>
      <c r="B241" s="125">
        <v>225</v>
      </c>
      <c r="C241" s="126">
        <f t="shared" si="18"/>
        <v>7179.1038413103097</v>
      </c>
      <c r="D241" s="123">
        <f t="shared" si="20"/>
        <v>34.100743246223701</v>
      </c>
      <c r="E241" s="123">
        <f t="shared" si="21"/>
        <v>315.33237193744009</v>
      </c>
      <c r="F241" s="123">
        <f t="shared" si="22"/>
        <v>349.4331151836638</v>
      </c>
      <c r="G241" s="126">
        <f t="shared" si="19"/>
        <v>6863.7714693728694</v>
      </c>
    </row>
    <row r="242" spans="1:7" x14ac:dyDescent="0.35">
      <c r="A242" s="124">
        <f t="shared" si="23"/>
        <v>52018</v>
      </c>
      <c r="B242" s="125">
        <v>226</v>
      </c>
      <c r="C242" s="126">
        <f t="shared" si="18"/>
        <v>6863.7714693728694</v>
      </c>
      <c r="D242" s="123">
        <f t="shared" si="20"/>
        <v>32.602914479520862</v>
      </c>
      <c r="E242" s="123">
        <f t="shared" si="21"/>
        <v>316.83020070414295</v>
      </c>
      <c r="F242" s="123">
        <f t="shared" si="22"/>
        <v>349.4331151836638</v>
      </c>
      <c r="G242" s="126">
        <f t="shared" si="19"/>
        <v>6546.9412686687265</v>
      </c>
    </row>
    <row r="243" spans="1:7" x14ac:dyDescent="0.35">
      <c r="A243" s="124">
        <f t="shared" si="23"/>
        <v>52048</v>
      </c>
      <c r="B243" s="125">
        <v>227</v>
      </c>
      <c r="C243" s="126">
        <f t="shared" si="18"/>
        <v>6546.9412686687265</v>
      </c>
      <c r="D243" s="123">
        <f t="shared" si="20"/>
        <v>31.097971026176182</v>
      </c>
      <c r="E243" s="123">
        <f t="shared" si="21"/>
        <v>318.3351441574876</v>
      </c>
      <c r="F243" s="123">
        <f t="shared" si="22"/>
        <v>349.4331151836638</v>
      </c>
      <c r="G243" s="126">
        <f t="shared" si="19"/>
        <v>6228.6061245112387</v>
      </c>
    </row>
    <row r="244" spans="1:7" x14ac:dyDescent="0.35">
      <c r="A244" s="124">
        <f t="shared" si="23"/>
        <v>52079</v>
      </c>
      <c r="B244" s="125">
        <v>228</v>
      </c>
      <c r="C244" s="126">
        <f t="shared" si="18"/>
        <v>6228.6061245112387</v>
      </c>
      <c r="D244" s="123">
        <f t="shared" si="20"/>
        <v>29.585879091428119</v>
      </c>
      <c r="E244" s="123">
        <f t="shared" si="21"/>
        <v>319.84723609223568</v>
      </c>
      <c r="F244" s="123">
        <f t="shared" si="22"/>
        <v>349.4331151836638</v>
      </c>
      <c r="G244" s="126">
        <f t="shared" si="19"/>
        <v>5908.7588884190027</v>
      </c>
    </row>
    <row r="245" spans="1:7" x14ac:dyDescent="0.35">
      <c r="A245" s="124">
        <f t="shared" si="23"/>
        <v>52110</v>
      </c>
      <c r="B245" s="125">
        <v>229</v>
      </c>
      <c r="C245" s="126">
        <f t="shared" si="18"/>
        <v>5908.7588884190027</v>
      </c>
      <c r="D245" s="123">
        <f t="shared" si="20"/>
        <v>28.06660471999</v>
      </c>
      <c r="E245" s="123">
        <f t="shared" si="21"/>
        <v>321.36651046367376</v>
      </c>
      <c r="F245" s="123">
        <f t="shared" si="22"/>
        <v>349.43311518366374</v>
      </c>
      <c r="G245" s="126">
        <f t="shared" si="19"/>
        <v>5587.3923779553288</v>
      </c>
    </row>
    <row r="246" spans="1:7" x14ac:dyDescent="0.35">
      <c r="A246" s="124">
        <f t="shared" si="23"/>
        <v>52140</v>
      </c>
      <c r="B246" s="125">
        <v>230</v>
      </c>
      <c r="C246" s="126">
        <f t="shared" si="18"/>
        <v>5587.3923779553288</v>
      </c>
      <c r="D246" s="123">
        <f t="shared" si="20"/>
        <v>26.540113795287549</v>
      </c>
      <c r="E246" s="123">
        <f t="shared" si="21"/>
        <v>322.89300138837621</v>
      </c>
      <c r="F246" s="123">
        <f t="shared" si="22"/>
        <v>349.43311518366374</v>
      </c>
      <c r="G246" s="126">
        <f t="shared" si="19"/>
        <v>5264.4993765669524</v>
      </c>
    </row>
    <row r="247" spans="1:7" x14ac:dyDescent="0.35">
      <c r="A247" s="124">
        <f t="shared" si="23"/>
        <v>52171</v>
      </c>
      <c r="B247" s="125">
        <v>231</v>
      </c>
      <c r="C247" s="126">
        <f t="shared" si="18"/>
        <v>5264.4993765669524</v>
      </c>
      <c r="D247" s="123">
        <f t="shared" si="20"/>
        <v>25.00637203869276</v>
      </c>
      <c r="E247" s="123">
        <f t="shared" si="21"/>
        <v>324.42674314497106</v>
      </c>
      <c r="F247" s="123">
        <f t="shared" si="22"/>
        <v>349.4331151836638</v>
      </c>
      <c r="G247" s="126">
        <f t="shared" si="19"/>
        <v>4940.0726334219817</v>
      </c>
    </row>
    <row r="248" spans="1:7" x14ac:dyDescent="0.35">
      <c r="A248" s="124">
        <f t="shared" si="23"/>
        <v>52201</v>
      </c>
      <c r="B248" s="125">
        <v>232</v>
      </c>
      <c r="C248" s="126">
        <f t="shared" si="18"/>
        <v>4940.0726334219817</v>
      </c>
      <c r="D248" s="123">
        <f t="shared" si="20"/>
        <v>23.465345008754149</v>
      </c>
      <c r="E248" s="123">
        <f t="shared" si="21"/>
        <v>325.96777017490962</v>
      </c>
      <c r="F248" s="123">
        <f t="shared" si="22"/>
        <v>349.43311518366374</v>
      </c>
      <c r="G248" s="126">
        <f t="shared" si="19"/>
        <v>4614.104863247072</v>
      </c>
    </row>
    <row r="249" spans="1:7" x14ac:dyDescent="0.35">
      <c r="A249" s="124">
        <f t="shared" si="23"/>
        <v>52232</v>
      </c>
      <c r="B249" s="125">
        <v>233</v>
      </c>
      <c r="C249" s="126">
        <f t="shared" si="18"/>
        <v>4614.104863247072</v>
      </c>
      <c r="D249" s="123">
        <f t="shared" si="20"/>
        <v>21.916998100423328</v>
      </c>
      <c r="E249" s="123">
        <f t="shared" si="21"/>
        <v>327.51611708324043</v>
      </c>
      <c r="F249" s="123">
        <f t="shared" si="22"/>
        <v>349.43311518366374</v>
      </c>
      <c r="G249" s="126">
        <f t="shared" si="19"/>
        <v>4286.5887461638313</v>
      </c>
    </row>
    <row r="250" spans="1:7" x14ac:dyDescent="0.35">
      <c r="A250" s="124">
        <f t="shared" si="23"/>
        <v>52263</v>
      </c>
      <c r="B250" s="125">
        <v>234</v>
      </c>
      <c r="C250" s="126">
        <f t="shared" si="18"/>
        <v>4286.5887461638313</v>
      </c>
      <c r="D250" s="123">
        <f t="shared" si="20"/>
        <v>20.361296544277934</v>
      </c>
      <c r="E250" s="123">
        <f t="shared" si="21"/>
        <v>329.07181863938581</v>
      </c>
      <c r="F250" s="123">
        <f t="shared" si="22"/>
        <v>349.43311518366374</v>
      </c>
      <c r="G250" s="126">
        <f t="shared" si="19"/>
        <v>3957.5169275244452</v>
      </c>
    </row>
    <row r="251" spans="1:7" x14ac:dyDescent="0.35">
      <c r="A251" s="124">
        <f t="shared" si="23"/>
        <v>52291</v>
      </c>
      <c r="B251" s="125">
        <v>235</v>
      </c>
      <c r="C251" s="126">
        <f t="shared" si="18"/>
        <v>3957.5169275244452</v>
      </c>
      <c r="D251" s="123">
        <f t="shared" si="20"/>
        <v>18.798205405740855</v>
      </c>
      <c r="E251" s="123">
        <f t="shared" si="21"/>
        <v>330.63490977792287</v>
      </c>
      <c r="F251" s="123">
        <f t="shared" si="22"/>
        <v>349.43311518366374</v>
      </c>
      <c r="G251" s="126">
        <f t="shared" si="19"/>
        <v>3626.8820177465223</v>
      </c>
    </row>
    <row r="252" spans="1:7" x14ac:dyDescent="0.35">
      <c r="A252" s="124">
        <f t="shared" si="23"/>
        <v>52322</v>
      </c>
      <c r="B252" s="125">
        <v>236</v>
      </c>
      <c r="C252" s="126">
        <f t="shared" si="18"/>
        <v>3626.8820177465223</v>
      </c>
      <c r="D252" s="123">
        <f t="shared" si="20"/>
        <v>17.227689584295721</v>
      </c>
      <c r="E252" s="123">
        <f t="shared" si="21"/>
        <v>332.20542559936803</v>
      </c>
      <c r="F252" s="123">
        <f t="shared" si="22"/>
        <v>349.43311518366374</v>
      </c>
      <c r="G252" s="126">
        <f t="shared" si="19"/>
        <v>3294.6765921471542</v>
      </c>
    </row>
    <row r="253" spans="1:7" x14ac:dyDescent="0.35">
      <c r="A253" s="124">
        <f t="shared" si="23"/>
        <v>52352</v>
      </c>
      <c r="B253" s="125">
        <v>237</v>
      </c>
      <c r="C253" s="126">
        <f t="shared" si="18"/>
        <v>3294.6765921471542</v>
      </c>
      <c r="D253" s="123">
        <f t="shared" si="20"/>
        <v>15.649713812698723</v>
      </c>
      <c r="E253" s="123">
        <f t="shared" si="21"/>
        <v>333.78340137096507</v>
      </c>
      <c r="F253" s="123">
        <f t="shared" si="22"/>
        <v>349.4331151836638</v>
      </c>
      <c r="G253" s="126">
        <f t="shared" si="19"/>
        <v>2960.8931907761889</v>
      </c>
    </row>
    <row r="254" spans="1:7" x14ac:dyDescent="0.35">
      <c r="A254" s="124">
        <f t="shared" si="23"/>
        <v>52383</v>
      </c>
      <c r="B254" s="125">
        <v>238</v>
      </c>
      <c r="C254" s="126">
        <f t="shared" si="18"/>
        <v>2960.8931907761889</v>
      </c>
      <c r="D254" s="123">
        <f t="shared" si="20"/>
        <v>14.064242656186638</v>
      </c>
      <c r="E254" s="123">
        <f t="shared" si="21"/>
        <v>335.36887252747715</v>
      </c>
      <c r="F254" s="123">
        <f t="shared" si="22"/>
        <v>349.4331151836638</v>
      </c>
      <c r="G254" s="126">
        <f t="shared" si="19"/>
        <v>2625.524318248712</v>
      </c>
    </row>
    <row r="255" spans="1:7" x14ac:dyDescent="0.35">
      <c r="A255" s="124">
        <f t="shared" si="23"/>
        <v>52413</v>
      </c>
      <c r="B255" s="125">
        <v>239</v>
      </c>
      <c r="C255" s="126">
        <f t="shared" si="18"/>
        <v>2625.524318248712</v>
      </c>
      <c r="D255" s="123">
        <f t="shared" si="20"/>
        <v>12.47124051168112</v>
      </c>
      <c r="E255" s="123">
        <f t="shared" si="21"/>
        <v>336.96187467198263</v>
      </c>
      <c r="F255" s="123">
        <f t="shared" si="22"/>
        <v>349.43311518366374</v>
      </c>
      <c r="G255" s="126">
        <f t="shared" si="19"/>
        <v>2288.5624435767295</v>
      </c>
    </row>
    <row r="256" spans="1:7" x14ac:dyDescent="0.35">
      <c r="A256" s="124">
        <f t="shared" si="23"/>
        <v>52444</v>
      </c>
      <c r="B256" s="125">
        <v>240</v>
      </c>
      <c r="C256" s="126">
        <f t="shared" si="18"/>
        <v>2288.5624435767295</v>
      </c>
      <c r="D256" s="123">
        <f t="shared" si="20"/>
        <v>10.870671606989204</v>
      </c>
      <c r="E256" s="123">
        <f t="shared" si="21"/>
        <v>338.56244357667453</v>
      </c>
      <c r="F256" s="123">
        <f t="shared" si="22"/>
        <v>349.43311518366374</v>
      </c>
      <c r="G256" s="126">
        <f t="shared" si="19"/>
        <v>1950.000000000055</v>
      </c>
    </row>
    <row r="257" spans="1:7" x14ac:dyDescent="0.35">
      <c r="A257" s="124"/>
      <c r="B257" s="125"/>
      <c r="C257" s="126"/>
      <c r="D257" s="123"/>
      <c r="E257" s="123"/>
      <c r="F257" s="123"/>
      <c r="G257" s="126"/>
    </row>
    <row r="258" spans="1:7" x14ac:dyDescent="0.35">
      <c r="A258" s="124"/>
      <c r="B258" s="125"/>
      <c r="C258" s="126"/>
      <c r="D258" s="123"/>
      <c r="E258" s="123"/>
      <c r="F258" s="123"/>
      <c r="G258" s="126"/>
    </row>
    <row r="259" spans="1:7" x14ac:dyDescent="0.35">
      <c r="A259" s="124"/>
      <c r="B259" s="125"/>
      <c r="C259" s="126"/>
      <c r="D259" s="123"/>
      <c r="E259" s="123"/>
      <c r="F259" s="123"/>
      <c r="G259" s="126"/>
    </row>
    <row r="260" spans="1:7" x14ac:dyDescent="0.35">
      <c r="A260" s="124"/>
      <c r="B260" s="125"/>
      <c r="C260" s="126"/>
      <c r="D260" s="123"/>
      <c r="E260" s="123"/>
      <c r="F260" s="123"/>
      <c r="G260" s="126"/>
    </row>
    <row r="261" spans="1:7" x14ac:dyDescent="0.35">
      <c r="A261" s="124"/>
      <c r="B261" s="125"/>
      <c r="C261" s="126"/>
      <c r="D261" s="123"/>
      <c r="E261" s="123"/>
      <c r="F261" s="123"/>
      <c r="G261" s="126"/>
    </row>
    <row r="262" spans="1:7" x14ac:dyDescent="0.35">
      <c r="A262" s="124"/>
      <c r="B262" s="125"/>
      <c r="C262" s="126"/>
      <c r="D262" s="123"/>
      <c r="E262" s="123"/>
      <c r="F262" s="123"/>
      <c r="G262" s="126"/>
    </row>
    <row r="263" spans="1:7" x14ac:dyDescent="0.35">
      <c r="A263" s="124"/>
      <c r="B263" s="125"/>
      <c r="C263" s="126"/>
      <c r="D263" s="123"/>
      <c r="E263" s="123"/>
      <c r="F263" s="123"/>
      <c r="G263" s="126"/>
    </row>
    <row r="264" spans="1:7" x14ac:dyDescent="0.35">
      <c r="A264" s="124"/>
      <c r="B264" s="125"/>
      <c r="C264" s="126"/>
      <c r="D264" s="123"/>
      <c r="E264" s="123"/>
      <c r="F264" s="123"/>
      <c r="G264" s="126"/>
    </row>
    <row r="265" spans="1:7" x14ac:dyDescent="0.35">
      <c r="A265" s="124"/>
      <c r="B265" s="125"/>
      <c r="C265" s="126"/>
      <c r="D265" s="123"/>
      <c r="E265" s="123"/>
      <c r="F265" s="123"/>
      <c r="G265" s="126"/>
    </row>
    <row r="266" spans="1:7" x14ac:dyDescent="0.35">
      <c r="A266" s="124"/>
      <c r="B266" s="125"/>
      <c r="C266" s="126"/>
      <c r="D266" s="123"/>
      <c r="E266" s="123"/>
      <c r="F266" s="123"/>
      <c r="G266" s="126"/>
    </row>
    <row r="267" spans="1:7" x14ac:dyDescent="0.35">
      <c r="A267" s="124"/>
      <c r="B267" s="125"/>
      <c r="C267" s="126"/>
      <c r="D267" s="123"/>
      <c r="E267" s="123"/>
      <c r="F267" s="123"/>
      <c r="G267" s="126"/>
    </row>
    <row r="268" spans="1:7" x14ac:dyDescent="0.35">
      <c r="A268" s="124"/>
      <c r="B268" s="125"/>
      <c r="C268" s="126"/>
      <c r="D268" s="123"/>
      <c r="E268" s="123"/>
      <c r="F268" s="123"/>
      <c r="G268" s="126"/>
    </row>
    <row r="269" spans="1:7" x14ac:dyDescent="0.35">
      <c r="A269" s="124"/>
      <c r="B269" s="125"/>
      <c r="C269" s="126"/>
      <c r="D269" s="123"/>
      <c r="E269" s="123"/>
      <c r="F269" s="123"/>
      <c r="G269" s="126"/>
    </row>
    <row r="270" spans="1:7" x14ac:dyDescent="0.35">
      <c r="A270" s="124"/>
      <c r="B270" s="125"/>
      <c r="C270" s="126"/>
      <c r="D270" s="123"/>
      <c r="E270" s="123"/>
      <c r="F270" s="123"/>
      <c r="G270" s="126"/>
    </row>
    <row r="271" spans="1:7" x14ac:dyDescent="0.35">
      <c r="A271" s="124"/>
      <c r="B271" s="125"/>
      <c r="C271" s="126"/>
      <c r="D271" s="123"/>
      <c r="E271" s="123"/>
      <c r="F271" s="123"/>
      <c r="G271" s="126"/>
    </row>
    <row r="272" spans="1:7" x14ac:dyDescent="0.35">
      <c r="A272" s="124"/>
      <c r="B272" s="125"/>
      <c r="C272" s="126"/>
      <c r="D272" s="123"/>
      <c r="E272" s="123"/>
      <c r="F272" s="123"/>
      <c r="G272" s="126"/>
    </row>
    <row r="273" spans="1:7" x14ac:dyDescent="0.35">
      <c r="A273" s="124"/>
      <c r="B273" s="125"/>
      <c r="C273" s="126"/>
      <c r="D273" s="123"/>
      <c r="E273" s="123"/>
      <c r="F273" s="123"/>
      <c r="G273" s="126"/>
    </row>
    <row r="274" spans="1:7" x14ac:dyDescent="0.35">
      <c r="A274" s="124"/>
      <c r="B274" s="125"/>
      <c r="C274" s="126"/>
      <c r="D274" s="123"/>
      <c r="E274" s="123"/>
      <c r="F274" s="123"/>
      <c r="G274" s="126"/>
    </row>
    <row r="275" spans="1:7" x14ac:dyDescent="0.35">
      <c r="A275" s="124"/>
      <c r="B275" s="125"/>
      <c r="C275" s="126"/>
      <c r="D275" s="123"/>
      <c r="E275" s="123"/>
      <c r="F275" s="123"/>
      <c r="G275" s="126"/>
    </row>
    <row r="276" spans="1:7" x14ac:dyDescent="0.35">
      <c r="A276" s="124"/>
      <c r="B276" s="125"/>
      <c r="C276" s="126"/>
      <c r="D276" s="123"/>
      <c r="E276" s="123"/>
      <c r="F276" s="123"/>
      <c r="G276" s="126"/>
    </row>
    <row r="277" spans="1:7" x14ac:dyDescent="0.35">
      <c r="A277" s="124"/>
      <c r="B277" s="125"/>
      <c r="C277" s="126"/>
      <c r="D277" s="123"/>
      <c r="E277" s="123"/>
      <c r="F277" s="123"/>
      <c r="G277" s="126"/>
    </row>
    <row r="278" spans="1:7" x14ac:dyDescent="0.35">
      <c r="A278" s="124"/>
      <c r="B278" s="125"/>
      <c r="C278" s="126"/>
      <c r="D278" s="123"/>
      <c r="E278" s="123"/>
      <c r="F278" s="123"/>
      <c r="G278" s="126"/>
    </row>
    <row r="279" spans="1:7" x14ac:dyDescent="0.35">
      <c r="A279" s="124"/>
      <c r="B279" s="125"/>
      <c r="C279" s="126"/>
      <c r="D279" s="123"/>
      <c r="E279" s="123"/>
      <c r="F279" s="123"/>
      <c r="G279" s="126"/>
    </row>
    <row r="280" spans="1:7" x14ac:dyDescent="0.35">
      <c r="A280" s="124"/>
      <c r="B280" s="125"/>
      <c r="C280" s="126"/>
      <c r="D280" s="123"/>
      <c r="E280" s="123"/>
      <c r="F280" s="123"/>
      <c r="G280" s="126"/>
    </row>
    <row r="281" spans="1:7" x14ac:dyDescent="0.35">
      <c r="A281" s="124"/>
      <c r="B281" s="125"/>
      <c r="C281" s="126"/>
      <c r="D281" s="123"/>
      <c r="E281" s="123"/>
      <c r="F281" s="123"/>
      <c r="G281" s="126"/>
    </row>
    <row r="282" spans="1:7" x14ac:dyDescent="0.35">
      <c r="A282" s="124"/>
      <c r="B282" s="125"/>
      <c r="C282" s="126"/>
      <c r="D282" s="123"/>
      <c r="E282" s="123"/>
      <c r="F282" s="123"/>
      <c r="G282" s="126"/>
    </row>
    <row r="283" spans="1:7" x14ac:dyDescent="0.35">
      <c r="A283" s="124"/>
      <c r="B283" s="125"/>
      <c r="C283" s="126"/>
      <c r="D283" s="123"/>
      <c r="E283" s="123"/>
      <c r="F283" s="123"/>
      <c r="G283" s="126"/>
    </row>
    <row r="284" spans="1:7" x14ac:dyDescent="0.35">
      <c r="A284" s="124"/>
      <c r="B284" s="125"/>
      <c r="C284" s="126"/>
      <c r="D284" s="123"/>
      <c r="E284" s="123"/>
      <c r="F284" s="123"/>
      <c r="G284" s="126"/>
    </row>
    <row r="285" spans="1:7" x14ac:dyDescent="0.35">
      <c r="A285" s="124"/>
      <c r="B285" s="125"/>
      <c r="C285" s="126"/>
      <c r="D285" s="123"/>
      <c r="E285" s="123"/>
      <c r="F285" s="123"/>
      <c r="G285" s="126"/>
    </row>
    <row r="286" spans="1:7" x14ac:dyDescent="0.35">
      <c r="A286" s="124"/>
      <c r="B286" s="125"/>
      <c r="C286" s="126"/>
      <c r="D286" s="123"/>
      <c r="E286" s="123"/>
      <c r="F286" s="123"/>
      <c r="G286" s="126"/>
    </row>
    <row r="287" spans="1:7" x14ac:dyDescent="0.35">
      <c r="A287" s="124"/>
      <c r="B287" s="125"/>
      <c r="C287" s="126"/>
      <c r="D287" s="123"/>
      <c r="E287" s="123"/>
      <c r="F287" s="123"/>
      <c r="G287" s="126"/>
    </row>
    <row r="288" spans="1:7" x14ac:dyDescent="0.35">
      <c r="A288" s="124"/>
      <c r="B288" s="125"/>
      <c r="C288" s="126"/>
      <c r="D288" s="123"/>
      <c r="E288" s="123"/>
      <c r="F288" s="123"/>
      <c r="G288" s="126"/>
    </row>
    <row r="289" spans="1:7" x14ac:dyDescent="0.35">
      <c r="A289" s="124"/>
      <c r="B289" s="125"/>
      <c r="C289" s="126"/>
      <c r="D289" s="123"/>
      <c r="E289" s="123"/>
      <c r="F289" s="123"/>
      <c r="G289" s="126"/>
    </row>
    <row r="290" spans="1:7" x14ac:dyDescent="0.35">
      <c r="A290" s="124"/>
      <c r="B290" s="125"/>
      <c r="C290" s="126"/>
      <c r="D290" s="123"/>
      <c r="E290" s="123"/>
      <c r="F290" s="123"/>
      <c r="G290" s="126"/>
    </row>
    <row r="291" spans="1:7" x14ac:dyDescent="0.35">
      <c r="A291" s="124"/>
      <c r="B291" s="125"/>
      <c r="C291" s="126"/>
      <c r="D291" s="123"/>
      <c r="E291" s="123"/>
      <c r="F291" s="123"/>
      <c r="G291" s="126"/>
    </row>
    <row r="292" spans="1:7" x14ac:dyDescent="0.35">
      <c r="A292" s="124"/>
      <c r="B292" s="125"/>
      <c r="C292" s="126"/>
      <c r="D292" s="123"/>
      <c r="E292" s="123"/>
      <c r="F292" s="123"/>
      <c r="G292" s="126"/>
    </row>
    <row r="293" spans="1:7" x14ac:dyDescent="0.35">
      <c r="A293" s="124"/>
      <c r="B293" s="125"/>
      <c r="C293" s="126"/>
      <c r="D293" s="123"/>
      <c r="E293" s="123"/>
      <c r="F293" s="123"/>
      <c r="G293" s="126"/>
    </row>
    <row r="294" spans="1:7" x14ac:dyDescent="0.35">
      <c r="A294" s="124"/>
      <c r="B294" s="125"/>
      <c r="C294" s="126"/>
      <c r="D294" s="123"/>
      <c r="E294" s="123"/>
      <c r="F294" s="123"/>
      <c r="G294" s="126"/>
    </row>
    <row r="295" spans="1:7" x14ac:dyDescent="0.35">
      <c r="A295" s="124"/>
      <c r="B295" s="125"/>
      <c r="C295" s="126"/>
      <c r="D295" s="123"/>
      <c r="E295" s="123"/>
      <c r="F295" s="123"/>
      <c r="G295" s="126"/>
    </row>
    <row r="296" spans="1:7" x14ac:dyDescent="0.35">
      <c r="A296" s="124"/>
      <c r="B296" s="125"/>
      <c r="C296" s="126"/>
      <c r="D296" s="123"/>
      <c r="E296" s="123"/>
      <c r="F296" s="123"/>
      <c r="G296" s="126"/>
    </row>
    <row r="297" spans="1:7" x14ac:dyDescent="0.35">
      <c r="A297" s="124"/>
      <c r="B297" s="125"/>
      <c r="C297" s="126"/>
      <c r="D297" s="123"/>
      <c r="E297" s="123"/>
      <c r="F297" s="123"/>
      <c r="G297" s="126"/>
    </row>
    <row r="298" spans="1:7" x14ac:dyDescent="0.35">
      <c r="A298" s="124"/>
      <c r="B298" s="125"/>
      <c r="C298" s="126"/>
      <c r="D298" s="123"/>
      <c r="E298" s="123"/>
      <c r="F298" s="123"/>
      <c r="G298" s="126"/>
    </row>
    <row r="299" spans="1:7" x14ac:dyDescent="0.35">
      <c r="A299" s="124"/>
      <c r="B299" s="125"/>
      <c r="C299" s="126"/>
      <c r="D299" s="123"/>
      <c r="E299" s="123"/>
      <c r="F299" s="123"/>
      <c r="G299" s="126"/>
    </row>
    <row r="300" spans="1:7" x14ac:dyDescent="0.35">
      <c r="A300" s="124"/>
      <c r="B300" s="125"/>
      <c r="C300" s="126"/>
      <c r="D300" s="123"/>
      <c r="E300" s="123"/>
      <c r="F300" s="123"/>
      <c r="G300" s="126"/>
    </row>
    <row r="301" spans="1:7" x14ac:dyDescent="0.35">
      <c r="A301" s="124"/>
      <c r="B301" s="125"/>
      <c r="C301" s="126"/>
      <c r="D301" s="123"/>
      <c r="E301" s="123"/>
      <c r="F301" s="123"/>
      <c r="G301" s="126"/>
    </row>
    <row r="302" spans="1:7" x14ac:dyDescent="0.35">
      <c r="A302" s="124"/>
      <c r="B302" s="125"/>
      <c r="C302" s="126"/>
      <c r="D302" s="123"/>
      <c r="E302" s="123"/>
      <c r="F302" s="123"/>
      <c r="G302" s="126"/>
    </row>
    <row r="303" spans="1:7" x14ac:dyDescent="0.35">
      <c r="A303" s="124"/>
      <c r="B303" s="125"/>
      <c r="C303" s="126"/>
      <c r="D303" s="123"/>
      <c r="E303" s="123"/>
      <c r="F303" s="123"/>
      <c r="G303" s="126"/>
    </row>
    <row r="304" spans="1:7" x14ac:dyDescent="0.35">
      <c r="A304" s="124"/>
      <c r="B304" s="125"/>
      <c r="C304" s="126"/>
      <c r="D304" s="123"/>
      <c r="E304" s="123"/>
      <c r="F304" s="123"/>
      <c r="G304" s="126"/>
    </row>
    <row r="305" spans="1:7" x14ac:dyDescent="0.35">
      <c r="A305" s="124"/>
      <c r="B305" s="125"/>
      <c r="C305" s="126"/>
      <c r="D305" s="123"/>
      <c r="E305" s="123"/>
      <c r="F305" s="123"/>
      <c r="G305" s="126"/>
    </row>
    <row r="306" spans="1:7" x14ac:dyDescent="0.35">
      <c r="A306" s="124"/>
      <c r="B306" s="125"/>
      <c r="C306" s="126"/>
      <c r="D306" s="123"/>
      <c r="E306" s="123"/>
      <c r="F306" s="123"/>
      <c r="G306" s="126"/>
    </row>
    <row r="307" spans="1:7" x14ac:dyDescent="0.35">
      <c r="A307" s="124"/>
      <c r="B307" s="125"/>
      <c r="C307" s="126"/>
      <c r="D307" s="123"/>
      <c r="E307" s="123"/>
      <c r="F307" s="123"/>
      <c r="G307" s="126"/>
    </row>
    <row r="308" spans="1:7" x14ac:dyDescent="0.35">
      <c r="A308" s="124"/>
      <c r="B308" s="125"/>
      <c r="C308" s="126"/>
      <c r="D308" s="123"/>
      <c r="E308" s="123"/>
      <c r="F308" s="123"/>
      <c r="G308" s="126"/>
    </row>
    <row r="309" spans="1:7" x14ac:dyDescent="0.35">
      <c r="A309" s="124"/>
      <c r="B309" s="125"/>
      <c r="C309" s="126"/>
      <c r="D309" s="123"/>
      <c r="E309" s="123"/>
      <c r="F309" s="123"/>
      <c r="G309" s="126"/>
    </row>
    <row r="310" spans="1:7" x14ac:dyDescent="0.35">
      <c r="A310" s="124"/>
      <c r="B310" s="125"/>
      <c r="C310" s="126"/>
      <c r="D310" s="123"/>
      <c r="E310" s="123"/>
      <c r="F310" s="123"/>
      <c r="G310" s="126"/>
    </row>
    <row r="311" spans="1:7" x14ac:dyDescent="0.35">
      <c r="A311" s="124"/>
      <c r="B311" s="125"/>
      <c r="C311" s="126"/>
      <c r="D311" s="123"/>
      <c r="E311" s="123"/>
      <c r="F311" s="123"/>
      <c r="G311" s="126"/>
    </row>
    <row r="312" spans="1:7" x14ac:dyDescent="0.35">
      <c r="A312" s="124"/>
      <c r="B312" s="125"/>
      <c r="C312" s="126"/>
      <c r="D312" s="123"/>
      <c r="E312" s="123"/>
      <c r="F312" s="123"/>
      <c r="G312" s="126"/>
    </row>
    <row r="313" spans="1:7" x14ac:dyDescent="0.35">
      <c r="A313" s="124"/>
      <c r="B313" s="125"/>
      <c r="C313" s="126"/>
      <c r="D313" s="123"/>
      <c r="E313" s="123"/>
      <c r="F313" s="123"/>
      <c r="G313" s="126"/>
    </row>
    <row r="314" spans="1:7" x14ac:dyDescent="0.35">
      <c r="A314" s="124"/>
      <c r="B314" s="125"/>
      <c r="C314" s="126"/>
      <c r="D314" s="123"/>
      <c r="E314" s="123"/>
      <c r="F314" s="123"/>
      <c r="G314" s="126"/>
    </row>
    <row r="315" spans="1:7" x14ac:dyDescent="0.35">
      <c r="A315" s="124"/>
      <c r="B315" s="125"/>
      <c r="C315" s="126"/>
      <c r="D315" s="123"/>
      <c r="E315" s="123"/>
      <c r="F315" s="123"/>
      <c r="G315" s="126"/>
    </row>
    <row r="316" spans="1:7" x14ac:dyDescent="0.35">
      <c r="A316" s="124"/>
      <c r="B316" s="125"/>
      <c r="C316" s="126"/>
      <c r="D316" s="123"/>
      <c r="E316" s="123"/>
      <c r="F316" s="123"/>
      <c r="G316" s="126"/>
    </row>
    <row r="317" spans="1:7" x14ac:dyDescent="0.35">
      <c r="A317" s="124"/>
      <c r="B317" s="125"/>
      <c r="C317" s="126"/>
      <c r="D317" s="123"/>
      <c r="E317" s="123"/>
      <c r="F317" s="123"/>
      <c r="G317" s="126"/>
    </row>
    <row r="318" spans="1:7" x14ac:dyDescent="0.35">
      <c r="A318" s="124"/>
      <c r="B318" s="125"/>
      <c r="C318" s="126"/>
      <c r="D318" s="123"/>
      <c r="E318" s="123"/>
      <c r="F318" s="123"/>
      <c r="G318" s="126"/>
    </row>
    <row r="319" spans="1:7" x14ac:dyDescent="0.35">
      <c r="A319" s="124"/>
      <c r="B319" s="125"/>
      <c r="C319" s="126"/>
      <c r="D319" s="123"/>
      <c r="E319" s="123"/>
      <c r="F319" s="123"/>
      <c r="G319" s="126"/>
    </row>
    <row r="320" spans="1:7" x14ac:dyDescent="0.35">
      <c r="A320" s="124"/>
      <c r="B320" s="125"/>
      <c r="C320" s="126"/>
      <c r="D320" s="123"/>
      <c r="E320" s="123"/>
      <c r="F320" s="123"/>
      <c r="G320" s="126"/>
    </row>
    <row r="321" spans="1:7" x14ac:dyDescent="0.35">
      <c r="A321" s="124"/>
      <c r="B321" s="125"/>
      <c r="C321" s="126"/>
      <c r="D321" s="123"/>
      <c r="E321" s="123"/>
      <c r="F321" s="123"/>
      <c r="G321" s="126"/>
    </row>
    <row r="322" spans="1:7" x14ac:dyDescent="0.35">
      <c r="A322" s="124"/>
      <c r="B322" s="125"/>
      <c r="C322" s="126"/>
      <c r="D322" s="123"/>
      <c r="E322" s="123"/>
      <c r="F322" s="123"/>
      <c r="G322" s="126"/>
    </row>
    <row r="323" spans="1:7" x14ac:dyDescent="0.35">
      <c r="A323" s="124"/>
      <c r="B323" s="125"/>
      <c r="C323" s="126"/>
      <c r="D323" s="123"/>
      <c r="E323" s="123"/>
      <c r="F323" s="123"/>
      <c r="G323" s="126"/>
    </row>
    <row r="324" spans="1:7" x14ac:dyDescent="0.35">
      <c r="A324" s="124"/>
      <c r="B324" s="125"/>
      <c r="C324" s="126"/>
      <c r="D324" s="123"/>
      <c r="E324" s="123"/>
      <c r="F324" s="123"/>
      <c r="G324" s="126"/>
    </row>
    <row r="325" spans="1:7" x14ac:dyDescent="0.35">
      <c r="A325" s="124"/>
      <c r="B325" s="125"/>
      <c r="C325" s="126"/>
      <c r="D325" s="123"/>
      <c r="E325" s="123"/>
      <c r="F325" s="123"/>
      <c r="G325" s="126"/>
    </row>
    <row r="326" spans="1:7" x14ac:dyDescent="0.35">
      <c r="A326" s="124"/>
      <c r="B326" s="125"/>
      <c r="C326" s="126"/>
      <c r="D326" s="123"/>
      <c r="E326" s="123"/>
      <c r="F326" s="123"/>
      <c r="G326" s="126"/>
    </row>
    <row r="327" spans="1:7" x14ac:dyDescent="0.35">
      <c r="A327" s="124"/>
      <c r="B327" s="125"/>
      <c r="C327" s="126"/>
      <c r="D327" s="123"/>
      <c r="E327" s="123"/>
      <c r="F327" s="123"/>
      <c r="G327" s="126"/>
    </row>
    <row r="328" spans="1:7" x14ac:dyDescent="0.35">
      <c r="A328" s="124"/>
      <c r="B328" s="125"/>
      <c r="C328" s="126"/>
      <c r="D328" s="123"/>
      <c r="E328" s="123"/>
      <c r="F328" s="123"/>
      <c r="G328" s="126"/>
    </row>
    <row r="329" spans="1:7" x14ac:dyDescent="0.35">
      <c r="A329" s="124"/>
      <c r="B329" s="125"/>
      <c r="C329" s="126"/>
      <c r="D329" s="123"/>
      <c r="E329" s="123"/>
      <c r="F329" s="123"/>
      <c r="G329" s="126"/>
    </row>
    <row r="330" spans="1:7" x14ac:dyDescent="0.35">
      <c r="A330" s="124"/>
      <c r="B330" s="125"/>
      <c r="C330" s="126"/>
      <c r="D330" s="123"/>
      <c r="E330" s="123"/>
      <c r="F330" s="123"/>
      <c r="G330" s="126"/>
    </row>
    <row r="331" spans="1:7" x14ac:dyDescent="0.35">
      <c r="A331" s="124"/>
      <c r="B331" s="125"/>
      <c r="C331" s="126"/>
      <c r="D331" s="123"/>
      <c r="E331" s="123"/>
      <c r="F331" s="123"/>
      <c r="G331" s="126"/>
    </row>
    <row r="332" spans="1:7" x14ac:dyDescent="0.35">
      <c r="A332" s="124"/>
      <c r="B332" s="125"/>
      <c r="C332" s="126"/>
      <c r="D332" s="123"/>
      <c r="E332" s="123"/>
      <c r="F332" s="123"/>
      <c r="G332" s="126"/>
    </row>
    <row r="333" spans="1:7" x14ac:dyDescent="0.35">
      <c r="A333" s="124"/>
      <c r="B333" s="125"/>
      <c r="C333" s="126"/>
      <c r="D333" s="123"/>
      <c r="E333" s="123"/>
      <c r="F333" s="123"/>
      <c r="G333" s="126"/>
    </row>
    <row r="334" spans="1:7" x14ac:dyDescent="0.35">
      <c r="A334" s="124"/>
      <c r="B334" s="125"/>
      <c r="C334" s="126"/>
      <c r="D334" s="123"/>
      <c r="E334" s="123"/>
      <c r="F334" s="123"/>
      <c r="G334" s="126"/>
    </row>
    <row r="335" spans="1:7" x14ac:dyDescent="0.35">
      <c r="A335" s="124"/>
      <c r="B335" s="125"/>
      <c r="C335" s="126"/>
      <c r="D335" s="123"/>
      <c r="E335" s="123"/>
      <c r="F335" s="123"/>
      <c r="G335" s="126"/>
    </row>
    <row r="336" spans="1:7" x14ac:dyDescent="0.35">
      <c r="A336" s="124"/>
      <c r="B336" s="125"/>
      <c r="C336" s="126"/>
      <c r="D336" s="123"/>
      <c r="E336" s="123"/>
      <c r="F336" s="123"/>
      <c r="G336" s="126"/>
    </row>
    <row r="337" spans="1:7" x14ac:dyDescent="0.35">
      <c r="A337" s="124"/>
      <c r="B337" s="125"/>
      <c r="C337" s="126"/>
      <c r="D337" s="123"/>
      <c r="E337" s="123"/>
      <c r="F337" s="123"/>
      <c r="G337" s="126"/>
    </row>
    <row r="338" spans="1:7" x14ac:dyDescent="0.35">
      <c r="A338" s="124"/>
      <c r="B338" s="125"/>
      <c r="C338" s="126"/>
      <c r="D338" s="123"/>
      <c r="E338" s="123"/>
      <c r="F338" s="123"/>
      <c r="G338" s="126"/>
    </row>
    <row r="339" spans="1:7" x14ac:dyDescent="0.35">
      <c r="A339" s="124"/>
      <c r="B339" s="125"/>
      <c r="C339" s="126"/>
      <c r="D339" s="123"/>
      <c r="E339" s="123"/>
      <c r="F339" s="123"/>
      <c r="G339" s="126"/>
    </row>
    <row r="340" spans="1:7" x14ac:dyDescent="0.35">
      <c r="A340" s="124"/>
      <c r="B340" s="125"/>
      <c r="C340" s="126"/>
      <c r="D340" s="123"/>
      <c r="E340" s="123"/>
      <c r="F340" s="123"/>
      <c r="G340" s="126"/>
    </row>
    <row r="341" spans="1:7" x14ac:dyDescent="0.35">
      <c r="A341" s="124"/>
      <c r="B341" s="125"/>
      <c r="C341" s="126"/>
      <c r="D341" s="123"/>
      <c r="E341" s="123"/>
      <c r="F341" s="123"/>
      <c r="G341" s="126"/>
    </row>
    <row r="342" spans="1:7" x14ac:dyDescent="0.35">
      <c r="A342" s="124"/>
      <c r="B342" s="125"/>
      <c r="C342" s="126"/>
      <c r="D342" s="123"/>
      <c r="E342" s="123"/>
      <c r="F342" s="123"/>
      <c r="G342" s="126"/>
    </row>
    <row r="343" spans="1:7" x14ac:dyDescent="0.35">
      <c r="A343" s="124"/>
      <c r="B343" s="125"/>
      <c r="C343" s="126"/>
      <c r="D343" s="123"/>
      <c r="E343" s="123"/>
      <c r="F343" s="123"/>
      <c r="G343" s="126"/>
    </row>
    <row r="344" spans="1:7" x14ac:dyDescent="0.35">
      <c r="A344" s="124"/>
      <c r="B344" s="125"/>
      <c r="C344" s="126"/>
      <c r="D344" s="123"/>
      <c r="E344" s="123"/>
      <c r="F344" s="123"/>
      <c r="G344" s="126"/>
    </row>
    <row r="345" spans="1:7" x14ac:dyDescent="0.35">
      <c r="A345" s="124"/>
      <c r="B345" s="125"/>
      <c r="C345" s="126"/>
      <c r="D345" s="123"/>
      <c r="E345" s="123"/>
      <c r="F345" s="123"/>
      <c r="G345" s="126"/>
    </row>
    <row r="346" spans="1:7" x14ac:dyDescent="0.35">
      <c r="A346" s="124"/>
      <c r="B346" s="125"/>
      <c r="C346" s="126"/>
      <c r="D346" s="123"/>
      <c r="E346" s="123"/>
      <c r="F346" s="123"/>
      <c r="G346" s="126"/>
    </row>
    <row r="347" spans="1:7" x14ac:dyDescent="0.35">
      <c r="A347" s="124"/>
      <c r="B347" s="125"/>
      <c r="C347" s="126"/>
      <c r="D347" s="123"/>
      <c r="E347" s="123"/>
      <c r="F347" s="123"/>
      <c r="G347" s="126"/>
    </row>
    <row r="348" spans="1:7" x14ac:dyDescent="0.35">
      <c r="A348" s="124"/>
      <c r="B348" s="125"/>
      <c r="C348" s="126"/>
      <c r="D348" s="123"/>
      <c r="E348" s="123"/>
      <c r="F348" s="123"/>
      <c r="G348" s="126"/>
    </row>
    <row r="349" spans="1:7" x14ac:dyDescent="0.35">
      <c r="A349" s="124"/>
      <c r="B349" s="125"/>
      <c r="C349" s="126"/>
      <c r="D349" s="123"/>
      <c r="E349" s="123"/>
      <c r="F349" s="123"/>
      <c r="G349" s="126"/>
    </row>
    <row r="350" spans="1:7" x14ac:dyDescent="0.35">
      <c r="A350" s="124"/>
      <c r="B350" s="125"/>
      <c r="C350" s="126"/>
      <c r="D350" s="123"/>
      <c r="E350" s="123"/>
      <c r="F350" s="123"/>
      <c r="G350" s="126"/>
    </row>
    <row r="351" spans="1:7" x14ac:dyDescent="0.35">
      <c r="A351" s="124"/>
      <c r="B351" s="125"/>
      <c r="C351" s="126"/>
      <c r="D351" s="123"/>
      <c r="E351" s="123"/>
      <c r="F351" s="123"/>
      <c r="G351" s="126"/>
    </row>
    <row r="352" spans="1:7" x14ac:dyDescent="0.35">
      <c r="A352" s="124"/>
      <c r="B352" s="125"/>
      <c r="C352" s="126"/>
      <c r="D352" s="123"/>
      <c r="E352" s="123"/>
      <c r="F352" s="123"/>
      <c r="G352" s="126"/>
    </row>
    <row r="353" spans="1:7" x14ac:dyDescent="0.35">
      <c r="A353" s="124"/>
      <c r="B353" s="125"/>
      <c r="C353" s="126"/>
      <c r="D353" s="123"/>
      <c r="E353" s="123"/>
      <c r="F353" s="123"/>
      <c r="G353" s="126"/>
    </row>
    <row r="354" spans="1:7" x14ac:dyDescent="0.35">
      <c r="A354" s="124"/>
      <c r="B354" s="125"/>
      <c r="C354" s="126"/>
      <c r="D354" s="123"/>
      <c r="E354" s="123"/>
      <c r="F354" s="123"/>
      <c r="G354" s="126"/>
    </row>
    <row r="355" spans="1:7" x14ac:dyDescent="0.35">
      <c r="A355" s="124"/>
      <c r="B355" s="125"/>
      <c r="C355" s="126"/>
      <c r="D355" s="123"/>
      <c r="E355" s="123"/>
      <c r="F355" s="123"/>
      <c r="G355" s="126"/>
    </row>
    <row r="356" spans="1:7" x14ac:dyDescent="0.35">
      <c r="A356" s="124"/>
      <c r="B356" s="125"/>
      <c r="C356" s="126"/>
      <c r="D356" s="123"/>
      <c r="E356" s="123"/>
      <c r="F356" s="123"/>
      <c r="G356" s="126"/>
    </row>
    <row r="357" spans="1:7" x14ac:dyDescent="0.35">
      <c r="A357" s="124"/>
      <c r="B357" s="125"/>
      <c r="C357" s="126"/>
      <c r="D357" s="123"/>
      <c r="E357" s="123"/>
      <c r="F357" s="123"/>
      <c r="G357" s="126"/>
    </row>
    <row r="358" spans="1:7" x14ac:dyDescent="0.35">
      <c r="A358" s="124"/>
      <c r="B358" s="125"/>
      <c r="C358" s="126"/>
      <c r="D358" s="123"/>
      <c r="E358" s="123"/>
      <c r="F358" s="123"/>
      <c r="G358" s="126"/>
    </row>
    <row r="359" spans="1:7" x14ac:dyDescent="0.35">
      <c r="A359" s="124"/>
      <c r="B359" s="125"/>
      <c r="C359" s="126"/>
      <c r="D359" s="123"/>
      <c r="E359" s="123"/>
      <c r="F359" s="123"/>
      <c r="G359" s="126"/>
    </row>
    <row r="360" spans="1:7" x14ac:dyDescent="0.35">
      <c r="A360" s="124"/>
      <c r="B360" s="125"/>
      <c r="C360" s="126"/>
      <c r="D360" s="123"/>
      <c r="E360" s="123"/>
      <c r="F360" s="123"/>
      <c r="G360" s="126"/>
    </row>
    <row r="361" spans="1:7" x14ac:dyDescent="0.35">
      <c r="A361" s="124"/>
      <c r="B361" s="125"/>
      <c r="C361" s="126"/>
      <c r="D361" s="123"/>
      <c r="E361" s="123"/>
      <c r="F361" s="123"/>
      <c r="G361" s="126"/>
    </row>
    <row r="362" spans="1:7" x14ac:dyDescent="0.35">
      <c r="A362" s="124"/>
      <c r="B362" s="125"/>
      <c r="C362" s="126"/>
      <c r="D362" s="123"/>
      <c r="E362" s="123"/>
      <c r="F362" s="123"/>
      <c r="G362" s="126"/>
    </row>
    <row r="363" spans="1:7" x14ac:dyDescent="0.35">
      <c r="A363" s="124"/>
      <c r="B363" s="125"/>
      <c r="C363" s="126"/>
      <c r="D363" s="123"/>
      <c r="E363" s="123"/>
      <c r="F363" s="123"/>
      <c r="G363" s="126"/>
    </row>
    <row r="364" spans="1:7" x14ac:dyDescent="0.35">
      <c r="A364" s="124"/>
      <c r="B364" s="125"/>
      <c r="C364" s="126"/>
      <c r="D364" s="123"/>
      <c r="E364" s="123"/>
      <c r="F364" s="123"/>
      <c r="G364" s="126"/>
    </row>
    <row r="365" spans="1:7" x14ac:dyDescent="0.35">
      <c r="A365" s="124"/>
      <c r="B365" s="125"/>
      <c r="C365" s="126"/>
      <c r="D365" s="123"/>
      <c r="E365" s="123"/>
      <c r="F365" s="123"/>
      <c r="G365" s="126"/>
    </row>
    <row r="366" spans="1:7" x14ac:dyDescent="0.35">
      <c r="A366" s="124"/>
      <c r="B366" s="125"/>
      <c r="C366" s="126"/>
      <c r="D366" s="123"/>
      <c r="E366" s="123"/>
      <c r="F366" s="123"/>
      <c r="G366" s="126"/>
    </row>
    <row r="367" spans="1:7" x14ac:dyDescent="0.35">
      <c r="A367" s="124"/>
      <c r="B367" s="125"/>
      <c r="C367" s="126"/>
      <c r="D367" s="123"/>
      <c r="E367" s="123"/>
      <c r="F367" s="123"/>
      <c r="G367" s="126"/>
    </row>
    <row r="368" spans="1:7" x14ac:dyDescent="0.35">
      <c r="A368" s="124"/>
      <c r="B368" s="125"/>
      <c r="C368" s="126"/>
      <c r="D368" s="123"/>
      <c r="E368" s="123"/>
      <c r="F368" s="123"/>
      <c r="G368" s="126"/>
    </row>
    <row r="369" spans="1:7" x14ac:dyDescent="0.35">
      <c r="A369" s="124"/>
      <c r="B369" s="125"/>
      <c r="C369" s="126"/>
      <c r="D369" s="123"/>
      <c r="E369" s="123"/>
      <c r="F369" s="123"/>
      <c r="G369" s="126"/>
    </row>
    <row r="370" spans="1:7" x14ac:dyDescent="0.35">
      <c r="A370" s="124"/>
      <c r="B370" s="125"/>
      <c r="C370" s="126"/>
      <c r="D370" s="123"/>
      <c r="E370" s="123"/>
      <c r="F370" s="123"/>
      <c r="G370" s="126"/>
    </row>
    <row r="371" spans="1:7" x14ac:dyDescent="0.35">
      <c r="A371" s="124"/>
      <c r="B371" s="125"/>
      <c r="C371" s="126"/>
      <c r="D371" s="123"/>
      <c r="E371" s="123"/>
      <c r="F371" s="123"/>
      <c r="G371" s="126"/>
    </row>
    <row r="372" spans="1:7" x14ac:dyDescent="0.35">
      <c r="A372" s="124"/>
      <c r="B372" s="125"/>
      <c r="C372" s="126"/>
      <c r="D372" s="123"/>
      <c r="E372" s="123"/>
      <c r="F372" s="123"/>
      <c r="G372" s="126"/>
    </row>
    <row r="373" spans="1:7" x14ac:dyDescent="0.35">
      <c r="A373" s="124"/>
      <c r="B373" s="125"/>
      <c r="C373" s="126"/>
      <c r="D373" s="123"/>
      <c r="E373" s="123"/>
      <c r="F373" s="123"/>
      <c r="G373" s="126"/>
    </row>
    <row r="374" spans="1:7" x14ac:dyDescent="0.35">
      <c r="A374" s="124"/>
      <c r="B374" s="125"/>
      <c r="C374" s="126"/>
      <c r="D374" s="123"/>
      <c r="E374" s="123"/>
      <c r="F374" s="123"/>
      <c r="G374" s="126"/>
    </row>
    <row r="375" spans="1:7" x14ac:dyDescent="0.35">
      <c r="A375" s="124"/>
      <c r="B375" s="125"/>
      <c r="C375" s="126"/>
      <c r="D375" s="123"/>
      <c r="E375" s="123"/>
      <c r="F375" s="123"/>
      <c r="G375" s="126"/>
    </row>
    <row r="376" spans="1:7" x14ac:dyDescent="0.35">
      <c r="A376" s="124"/>
      <c r="B376" s="125"/>
      <c r="C376" s="126"/>
      <c r="D376" s="123"/>
      <c r="E376" s="123"/>
      <c r="F376" s="123"/>
      <c r="G376" s="126"/>
    </row>
    <row r="377" spans="1:7" x14ac:dyDescent="0.35">
      <c r="A377" s="124"/>
      <c r="B377" s="125"/>
      <c r="C377" s="126"/>
      <c r="D377" s="123"/>
      <c r="E377" s="123"/>
      <c r="F377" s="123"/>
      <c r="G377" s="126"/>
    </row>
    <row r="378" spans="1:7" x14ac:dyDescent="0.35">
      <c r="A378" s="124"/>
      <c r="B378" s="125"/>
      <c r="C378" s="126"/>
      <c r="D378" s="123"/>
      <c r="E378" s="123"/>
      <c r="F378" s="123"/>
      <c r="G378" s="126"/>
    </row>
    <row r="379" spans="1:7" x14ac:dyDescent="0.35">
      <c r="A379" s="124"/>
      <c r="B379" s="125"/>
      <c r="C379" s="126"/>
      <c r="D379" s="123"/>
      <c r="E379" s="123"/>
      <c r="F379" s="123"/>
      <c r="G379" s="126"/>
    </row>
    <row r="380" spans="1:7" x14ac:dyDescent="0.35">
      <c r="A380" s="124"/>
      <c r="B380" s="125"/>
      <c r="C380" s="126"/>
      <c r="D380" s="123"/>
      <c r="E380" s="123"/>
      <c r="F380" s="123"/>
      <c r="G380" s="126"/>
    </row>
    <row r="381" spans="1:7" x14ac:dyDescent="0.35">
      <c r="A381" s="124"/>
      <c r="B381" s="125"/>
      <c r="C381" s="126"/>
      <c r="D381" s="123"/>
      <c r="E381" s="123"/>
      <c r="F381" s="123"/>
      <c r="G381" s="126"/>
    </row>
    <row r="382" spans="1:7" x14ac:dyDescent="0.35">
      <c r="A382" s="124"/>
      <c r="B382" s="125"/>
      <c r="C382" s="126"/>
      <c r="D382" s="123"/>
      <c r="E382" s="123"/>
      <c r="F382" s="123"/>
      <c r="G382" s="126"/>
    </row>
    <row r="383" spans="1:7" x14ac:dyDescent="0.35">
      <c r="A383" s="124"/>
      <c r="B383" s="125"/>
      <c r="C383" s="126"/>
      <c r="D383" s="123"/>
      <c r="E383" s="123"/>
      <c r="F383" s="123"/>
      <c r="G383" s="126"/>
    </row>
    <row r="384" spans="1:7" x14ac:dyDescent="0.35">
      <c r="A384" s="124"/>
      <c r="B384" s="125"/>
      <c r="C384" s="126"/>
      <c r="D384" s="123"/>
      <c r="E384" s="123"/>
      <c r="F384" s="123"/>
      <c r="G384" s="126"/>
    </row>
    <row r="385" spans="1:7" x14ac:dyDescent="0.35">
      <c r="A385" s="124"/>
      <c r="B385" s="125"/>
      <c r="C385" s="126"/>
      <c r="D385" s="123"/>
      <c r="E385" s="123"/>
      <c r="F385" s="123"/>
      <c r="G385" s="126"/>
    </row>
    <row r="386" spans="1:7" x14ac:dyDescent="0.35">
      <c r="A386" s="124"/>
      <c r="B386" s="125"/>
      <c r="C386" s="126"/>
      <c r="D386" s="123"/>
      <c r="E386" s="123"/>
      <c r="F386" s="123"/>
      <c r="G386" s="126"/>
    </row>
    <row r="387" spans="1:7" x14ac:dyDescent="0.35">
      <c r="A387" s="124"/>
      <c r="B387" s="125"/>
      <c r="C387" s="126"/>
      <c r="D387" s="123"/>
      <c r="E387" s="123"/>
      <c r="F387" s="123"/>
      <c r="G387" s="126"/>
    </row>
    <row r="388" spans="1:7" x14ac:dyDescent="0.35">
      <c r="A388" s="124"/>
      <c r="B388" s="125"/>
      <c r="C388" s="126"/>
      <c r="D388" s="123"/>
      <c r="E388" s="123"/>
      <c r="F388" s="123"/>
      <c r="G388" s="126"/>
    </row>
    <row r="389" spans="1:7" x14ac:dyDescent="0.35">
      <c r="A389" s="124"/>
      <c r="B389" s="125"/>
      <c r="C389" s="126"/>
      <c r="D389" s="123"/>
      <c r="E389" s="123"/>
      <c r="F389" s="123"/>
      <c r="G389" s="126"/>
    </row>
    <row r="390" spans="1:7" x14ac:dyDescent="0.35">
      <c r="A390" s="124"/>
      <c r="B390" s="125"/>
      <c r="C390" s="126"/>
      <c r="D390" s="123"/>
      <c r="E390" s="123"/>
      <c r="F390" s="123"/>
      <c r="G390" s="126"/>
    </row>
    <row r="391" spans="1:7" x14ac:dyDescent="0.35">
      <c r="A391" s="124"/>
      <c r="B391" s="125"/>
      <c r="C391" s="126"/>
      <c r="D391" s="123"/>
      <c r="E391" s="123"/>
      <c r="F391" s="123"/>
      <c r="G391" s="126"/>
    </row>
    <row r="392" spans="1:7" x14ac:dyDescent="0.35">
      <c r="A392" s="124"/>
      <c r="B392" s="125"/>
      <c r="C392" s="126"/>
      <c r="D392" s="123"/>
      <c r="E392" s="123"/>
      <c r="F392" s="123"/>
      <c r="G392" s="126"/>
    </row>
    <row r="393" spans="1:7" x14ac:dyDescent="0.35">
      <c r="A393" s="124"/>
      <c r="B393" s="125"/>
      <c r="C393" s="126"/>
      <c r="D393" s="123"/>
      <c r="E393" s="123"/>
      <c r="F393" s="123"/>
      <c r="G393" s="126"/>
    </row>
    <row r="394" spans="1:7" x14ac:dyDescent="0.35">
      <c r="A394" s="124"/>
      <c r="B394" s="125"/>
      <c r="C394" s="126"/>
      <c r="D394" s="123"/>
      <c r="E394" s="123"/>
      <c r="F394" s="123"/>
      <c r="G394" s="126"/>
    </row>
    <row r="395" spans="1:7" x14ac:dyDescent="0.35">
      <c r="A395" s="124"/>
      <c r="B395" s="125"/>
      <c r="C395" s="126"/>
      <c r="D395" s="123"/>
      <c r="E395" s="123"/>
      <c r="F395" s="123"/>
      <c r="G395" s="126"/>
    </row>
    <row r="396" spans="1:7" x14ac:dyDescent="0.35">
      <c r="A396" s="124"/>
      <c r="B396" s="125"/>
      <c r="C396" s="126"/>
      <c r="D396" s="123"/>
      <c r="E396" s="123"/>
      <c r="F396" s="123"/>
      <c r="G396" s="126"/>
    </row>
    <row r="397" spans="1:7" x14ac:dyDescent="0.35">
      <c r="A397" s="124"/>
      <c r="B397" s="125"/>
      <c r="C397" s="126"/>
      <c r="D397" s="123"/>
      <c r="E397" s="123"/>
      <c r="F397" s="123"/>
      <c r="G397" s="126"/>
    </row>
    <row r="398" spans="1:7" x14ac:dyDescent="0.35">
      <c r="A398" s="124"/>
      <c r="B398" s="125"/>
      <c r="C398" s="126"/>
      <c r="D398" s="123"/>
      <c r="E398" s="123"/>
      <c r="F398" s="123"/>
      <c r="G398" s="126"/>
    </row>
    <row r="399" spans="1:7" x14ac:dyDescent="0.35">
      <c r="A399" s="124"/>
      <c r="B399" s="125"/>
      <c r="C399" s="126"/>
      <c r="D399" s="123"/>
      <c r="E399" s="123"/>
      <c r="F399" s="123"/>
      <c r="G399" s="126"/>
    </row>
    <row r="400" spans="1:7" x14ac:dyDescent="0.35">
      <c r="A400" s="124"/>
      <c r="B400" s="125"/>
      <c r="C400" s="126"/>
      <c r="D400" s="123"/>
      <c r="E400" s="123"/>
      <c r="F400" s="123"/>
      <c r="G400" s="126"/>
    </row>
    <row r="401" spans="1:7" x14ac:dyDescent="0.35">
      <c r="A401" s="124"/>
      <c r="B401" s="125"/>
      <c r="C401" s="126"/>
      <c r="D401" s="123"/>
      <c r="E401" s="123"/>
      <c r="F401" s="123"/>
      <c r="G401" s="126"/>
    </row>
    <row r="402" spans="1:7" x14ac:dyDescent="0.35">
      <c r="A402" s="124"/>
      <c r="B402" s="125"/>
      <c r="C402" s="126"/>
      <c r="D402" s="123"/>
      <c r="E402" s="123"/>
      <c r="F402" s="123"/>
      <c r="G402" s="126"/>
    </row>
    <row r="403" spans="1:7" x14ac:dyDescent="0.35">
      <c r="A403" s="124"/>
      <c r="B403" s="125"/>
      <c r="C403" s="126"/>
      <c r="D403" s="123"/>
      <c r="E403" s="123"/>
      <c r="F403" s="123"/>
      <c r="G403" s="126"/>
    </row>
    <row r="404" spans="1:7" x14ac:dyDescent="0.35">
      <c r="A404" s="124"/>
      <c r="B404" s="125"/>
      <c r="C404" s="126"/>
      <c r="D404" s="123"/>
      <c r="E404" s="123"/>
      <c r="F404" s="123"/>
      <c r="G404" s="126"/>
    </row>
    <row r="405" spans="1:7" x14ac:dyDescent="0.35">
      <c r="A405" s="124"/>
      <c r="B405" s="125"/>
      <c r="C405" s="126"/>
      <c r="D405" s="123"/>
      <c r="E405" s="123"/>
      <c r="F405" s="123"/>
      <c r="G405" s="126"/>
    </row>
    <row r="406" spans="1:7" x14ac:dyDescent="0.35">
      <c r="A406" s="124"/>
      <c r="B406" s="125"/>
      <c r="C406" s="126"/>
      <c r="D406" s="123"/>
      <c r="E406" s="123"/>
      <c r="F406" s="123"/>
      <c r="G406" s="126"/>
    </row>
    <row r="407" spans="1:7" x14ac:dyDescent="0.35">
      <c r="A407" s="124"/>
      <c r="B407" s="125"/>
      <c r="C407" s="126"/>
      <c r="D407" s="123"/>
      <c r="E407" s="123"/>
      <c r="F407" s="123"/>
      <c r="G407" s="126"/>
    </row>
    <row r="408" spans="1:7" x14ac:dyDescent="0.35">
      <c r="A408" s="124"/>
      <c r="B408" s="125"/>
      <c r="C408" s="126"/>
      <c r="D408" s="123"/>
      <c r="E408" s="123"/>
      <c r="F408" s="123"/>
      <c r="G408" s="126"/>
    </row>
    <row r="409" spans="1:7" x14ac:dyDescent="0.35">
      <c r="A409" s="124"/>
      <c r="B409" s="125"/>
      <c r="C409" s="126"/>
      <c r="D409" s="123"/>
      <c r="E409" s="123"/>
      <c r="F409" s="123"/>
      <c r="G409" s="126"/>
    </row>
    <row r="410" spans="1:7" x14ac:dyDescent="0.35">
      <c r="A410" s="124"/>
      <c r="B410" s="125"/>
      <c r="C410" s="126"/>
      <c r="D410" s="123"/>
      <c r="E410" s="123"/>
      <c r="F410" s="123"/>
      <c r="G410" s="126"/>
    </row>
    <row r="411" spans="1:7" x14ac:dyDescent="0.35">
      <c r="A411" s="124"/>
      <c r="B411" s="125"/>
      <c r="C411" s="126"/>
      <c r="D411" s="123"/>
      <c r="E411" s="123"/>
      <c r="F411" s="123"/>
      <c r="G411" s="126"/>
    </row>
    <row r="412" spans="1:7" x14ac:dyDescent="0.35">
      <c r="A412" s="124"/>
      <c r="B412" s="125"/>
      <c r="C412" s="126"/>
      <c r="D412" s="123"/>
      <c r="E412" s="123"/>
      <c r="F412" s="123"/>
      <c r="G412" s="126"/>
    </row>
    <row r="413" spans="1:7" x14ac:dyDescent="0.35">
      <c r="A413" s="124"/>
      <c r="B413" s="125"/>
      <c r="C413" s="126"/>
      <c r="D413" s="123"/>
      <c r="E413" s="123"/>
      <c r="F413" s="123"/>
      <c r="G413" s="126"/>
    </row>
    <row r="414" spans="1:7" x14ac:dyDescent="0.35">
      <c r="A414" s="124"/>
      <c r="B414" s="125"/>
      <c r="C414" s="126"/>
      <c r="D414" s="123"/>
      <c r="E414" s="123"/>
      <c r="F414" s="123"/>
      <c r="G414" s="126"/>
    </row>
    <row r="415" spans="1:7" x14ac:dyDescent="0.35">
      <c r="A415" s="124"/>
      <c r="B415" s="125"/>
      <c r="C415" s="126"/>
      <c r="D415" s="123"/>
      <c r="E415" s="123"/>
      <c r="F415" s="123"/>
      <c r="G415" s="126"/>
    </row>
    <row r="416" spans="1:7" x14ac:dyDescent="0.35">
      <c r="A416" s="124"/>
      <c r="B416" s="125"/>
      <c r="C416" s="126"/>
      <c r="D416" s="123"/>
      <c r="E416" s="123"/>
      <c r="F416" s="123"/>
      <c r="G416" s="12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B3BF4-5787-4222-A2F5-55F1F72471B1}">
  <sheetPr codeName="Sheet22"/>
  <dimension ref="A1:R134"/>
  <sheetViews>
    <sheetView showOutlineSymbols="0" showWhiteSpace="0" zoomScaleNormal="100" workbookViewId="0">
      <selection activeCell="J17" sqref="J17"/>
    </sheetView>
  </sheetViews>
  <sheetFormatPr defaultColWidth="9.1796875" defaultRowHeight="14.5" x14ac:dyDescent="0.35"/>
  <cols>
    <col min="1" max="1" width="9.1796875" style="85"/>
    <col min="2" max="2" width="7.81640625" style="85" customWidth="1"/>
    <col min="3" max="3" width="14.7265625" style="85" customWidth="1"/>
    <col min="4" max="4" width="14.26953125" style="85" customWidth="1"/>
    <col min="5" max="6" width="14.7265625" style="85" customWidth="1"/>
    <col min="7" max="7" width="14.7265625" style="129" customWidth="1"/>
    <col min="8" max="11" width="9.1796875" style="85"/>
    <col min="12" max="12" width="9.1796875" style="156"/>
    <col min="13" max="13" width="11.26953125" style="156" customWidth="1"/>
    <col min="14" max="14" width="18.81640625" style="156" customWidth="1"/>
    <col min="15" max="15" width="14.26953125" style="156" customWidth="1"/>
    <col min="16" max="17" width="14.7265625" style="156" customWidth="1"/>
    <col min="18" max="18" width="14.7265625" style="159" customWidth="1"/>
    <col min="19" max="16384" width="9.1796875" style="85"/>
  </cols>
  <sheetData>
    <row r="1" spans="1:18" x14ac:dyDescent="0.35">
      <c r="A1"/>
      <c r="B1" s="83"/>
      <c r="C1" s="83"/>
      <c r="D1" s="83"/>
      <c r="E1" s="83"/>
      <c r="F1" s="83"/>
      <c r="G1" s="84"/>
      <c r="L1" s="130"/>
      <c r="M1" s="130"/>
      <c r="N1" s="130"/>
      <c r="O1" s="130"/>
      <c r="P1" s="130"/>
      <c r="Q1" s="130"/>
      <c r="R1" s="131"/>
    </row>
    <row r="2" spans="1:18" x14ac:dyDescent="0.35">
      <c r="A2" s="83"/>
      <c r="B2" s="83"/>
      <c r="C2" s="83"/>
      <c r="D2" s="83"/>
      <c r="E2" s="83"/>
      <c r="F2" s="86"/>
      <c r="G2" s="87"/>
      <c r="L2" s="130"/>
      <c r="M2" s="130"/>
      <c r="N2" s="130"/>
      <c r="O2" s="130"/>
      <c r="P2" s="130"/>
      <c r="Q2" s="132"/>
      <c r="R2" s="133"/>
    </row>
    <row r="3" spans="1:18" x14ac:dyDescent="0.35">
      <c r="A3" s="83"/>
      <c r="B3" s="83"/>
      <c r="C3" s="83"/>
      <c r="D3" s="83"/>
      <c r="E3" s="83"/>
      <c r="F3" s="86"/>
      <c r="G3" s="87"/>
      <c r="L3" s="130"/>
      <c r="M3" s="130"/>
      <c r="N3" s="130"/>
      <c r="O3" s="130"/>
      <c r="P3" s="130"/>
      <c r="Q3" s="132"/>
      <c r="R3" s="133"/>
    </row>
    <row r="4" spans="1:18" ht="21" x14ac:dyDescent="0.5">
      <c r="A4" s="83"/>
      <c r="B4" s="134" t="s">
        <v>54</v>
      </c>
      <c r="C4" s="83"/>
      <c r="D4" s="83"/>
      <c r="E4" s="135"/>
      <c r="F4" s="136" t="s">
        <v>6</v>
      </c>
      <c r="G4" s="137"/>
      <c r="K4" s="129"/>
      <c r="L4" s="130"/>
      <c r="M4" s="138" t="s">
        <v>77</v>
      </c>
      <c r="N4" s="130"/>
      <c r="O4" s="130"/>
      <c r="P4" s="132"/>
      <c r="Q4" s="139"/>
      <c r="R4" s="140"/>
    </row>
    <row r="5" spans="1:18" x14ac:dyDescent="0.35">
      <c r="A5" s="83"/>
      <c r="B5" s="83"/>
      <c r="C5" s="83"/>
      <c r="D5" s="83"/>
      <c r="E5" s="83"/>
      <c r="F5" s="126"/>
      <c r="G5" s="141"/>
      <c r="K5" s="142"/>
      <c r="L5" s="130"/>
      <c r="M5" s="130"/>
      <c r="N5" s="130"/>
      <c r="O5" s="130"/>
      <c r="P5" s="130"/>
      <c r="Q5" s="139"/>
      <c r="R5" s="140"/>
    </row>
    <row r="6" spans="1:18" x14ac:dyDescent="0.35">
      <c r="A6" s="83"/>
      <c r="B6" s="143" t="s">
        <v>57</v>
      </c>
      <c r="C6" s="144"/>
      <c r="D6" s="145"/>
      <c r="E6" s="100">
        <v>45170</v>
      </c>
      <c r="F6" s="146"/>
      <c r="G6" s="141"/>
      <c r="K6" s="147"/>
      <c r="L6" s="130"/>
      <c r="M6" s="148" t="s">
        <v>57</v>
      </c>
      <c r="N6" s="149"/>
      <c r="O6" s="150"/>
      <c r="P6" s="151">
        <v>45170</v>
      </c>
      <c r="Q6" s="152"/>
      <c r="R6" s="140"/>
    </row>
    <row r="7" spans="1:18" x14ac:dyDescent="0.35">
      <c r="A7" s="83"/>
      <c r="B7" s="153" t="s">
        <v>59</v>
      </c>
      <c r="C7" s="125"/>
      <c r="D7" s="188"/>
      <c r="E7" s="104">
        <v>240</v>
      </c>
      <c r="F7" s="154" t="s">
        <v>60</v>
      </c>
      <c r="G7" s="141"/>
      <c r="K7" s="128"/>
      <c r="L7" s="130"/>
      <c r="M7" s="155" t="s">
        <v>59</v>
      </c>
      <c r="N7" s="132"/>
      <c r="P7" s="157">
        <v>240</v>
      </c>
      <c r="Q7" s="158" t="s">
        <v>60</v>
      </c>
    </row>
    <row r="8" spans="1:18" x14ac:dyDescent="0.35">
      <c r="A8" s="83"/>
      <c r="B8" s="153" t="s">
        <v>67</v>
      </c>
      <c r="C8" s="125"/>
      <c r="D8" s="189">
        <f>E6-1</f>
        <v>45169</v>
      </c>
      <c r="E8" s="187">
        <v>7824306.1866032789</v>
      </c>
      <c r="F8" s="154" t="s">
        <v>63</v>
      </c>
      <c r="G8" s="141"/>
      <c r="K8" s="128"/>
      <c r="L8" s="130"/>
      <c r="M8" s="155" t="s">
        <v>78</v>
      </c>
      <c r="N8" s="132"/>
      <c r="O8" s="161">
        <f>P6-1</f>
        <v>45169</v>
      </c>
      <c r="P8" s="162">
        <v>1094497</v>
      </c>
      <c r="Q8" s="158" t="s">
        <v>63</v>
      </c>
    </row>
    <row r="9" spans="1:18" x14ac:dyDescent="0.35">
      <c r="A9" s="83"/>
      <c r="B9" s="153" t="s">
        <v>68</v>
      </c>
      <c r="C9" s="125"/>
      <c r="D9" s="189">
        <f>EDATE(D8,E7)</f>
        <v>52474</v>
      </c>
      <c r="E9" s="160">
        <v>1430497.0940000005</v>
      </c>
      <c r="F9" s="154" t="s">
        <v>63</v>
      </c>
      <c r="G9" s="141"/>
      <c r="K9" s="128"/>
      <c r="L9" s="130"/>
      <c r="M9" s="155" t="s">
        <v>79</v>
      </c>
      <c r="N9" s="132"/>
      <c r="O9" s="161">
        <f>EDATE(O8,P7)</f>
        <v>52474</v>
      </c>
      <c r="P9" s="162">
        <v>0</v>
      </c>
      <c r="Q9" s="158" t="s">
        <v>63</v>
      </c>
      <c r="R9" s="163"/>
    </row>
    <row r="10" spans="1:18" x14ac:dyDescent="0.35">
      <c r="A10" s="83"/>
      <c r="B10" s="114" t="s">
        <v>69</v>
      </c>
      <c r="C10" s="115"/>
      <c r="D10" s="116"/>
      <c r="E10" s="117">
        <v>5.7000000000000002E-2</v>
      </c>
      <c r="F10" s="118"/>
      <c r="G10" s="164"/>
      <c r="K10" s="128"/>
      <c r="L10" s="130"/>
      <c r="M10" s="165" t="s">
        <v>69</v>
      </c>
      <c r="N10" s="166"/>
      <c r="O10" s="167"/>
      <c r="P10" s="168">
        <v>5.7000000000000002E-2</v>
      </c>
      <c r="Q10" s="169"/>
      <c r="R10" s="140"/>
    </row>
    <row r="11" spans="1:18" x14ac:dyDescent="0.35">
      <c r="A11" s="83"/>
      <c r="B11" s="170"/>
      <c r="C11" s="125"/>
      <c r="E11" s="171"/>
      <c r="F11" s="170"/>
      <c r="G11" s="164"/>
      <c r="K11" s="128"/>
      <c r="L11" s="130"/>
      <c r="M11" s="157"/>
      <c r="N11" s="132"/>
      <c r="P11" s="172"/>
      <c r="Q11" s="157"/>
      <c r="R11" s="140"/>
    </row>
    <row r="12" spans="1:18" x14ac:dyDescent="0.35">
      <c r="E12" s="171"/>
      <c r="K12" s="128"/>
    </row>
    <row r="13" spans="1:18" ht="15" thickBot="1" x14ac:dyDescent="0.4">
      <c r="A13" s="173" t="s">
        <v>70</v>
      </c>
      <c r="B13" s="173" t="s">
        <v>71</v>
      </c>
      <c r="C13" s="173" t="s">
        <v>72</v>
      </c>
      <c r="D13" s="173" t="s">
        <v>73</v>
      </c>
      <c r="E13" s="173" t="s">
        <v>74</v>
      </c>
      <c r="F13" s="173" t="s">
        <v>75</v>
      </c>
      <c r="G13" s="174" t="s">
        <v>76</v>
      </c>
      <c r="K13" s="128"/>
      <c r="L13" s="175" t="s">
        <v>70</v>
      </c>
      <c r="M13" s="175" t="s">
        <v>71</v>
      </c>
      <c r="N13" s="175" t="s">
        <v>72</v>
      </c>
      <c r="O13" s="175" t="s">
        <v>73</v>
      </c>
      <c r="P13" s="175" t="s">
        <v>74</v>
      </c>
      <c r="Q13" s="175" t="s">
        <v>75</v>
      </c>
      <c r="R13" s="176" t="s">
        <v>76</v>
      </c>
    </row>
    <row r="14" spans="1:18" x14ac:dyDescent="0.35">
      <c r="A14" s="124">
        <f>E6</f>
        <v>45170</v>
      </c>
      <c r="B14" s="125">
        <v>1</v>
      </c>
      <c r="C14" s="126">
        <f>E8</f>
        <v>7824306.1866032789</v>
      </c>
      <c r="D14" s="177">
        <f>IPMT($E$10/12,B14,$E$7,-$E$8,$E$9)</f>
        <v>37165.454386365571</v>
      </c>
      <c r="E14" s="177">
        <f t="shared" ref="E14:E77" si="0">PPMT($E$10/12,B14,$E$7,-$E$8,$E$9,0)</f>
        <v>14336.972682229683</v>
      </c>
      <c r="F14" s="177">
        <f>SUM(D14:E14)</f>
        <v>51502.427068595251</v>
      </c>
      <c r="G14" s="126">
        <f>C14-E14</f>
        <v>7809969.2139210496</v>
      </c>
      <c r="K14" s="128"/>
      <c r="L14" s="178">
        <f>P6</f>
        <v>45170</v>
      </c>
      <c r="M14" s="132">
        <v>1</v>
      </c>
      <c r="N14" s="139">
        <f>P8</f>
        <v>1094497</v>
      </c>
      <c r="O14" s="179">
        <f>IPMT($P$10/12,M14,$P$7,-$P$8,$P$9)</f>
        <v>5198.8607499999998</v>
      </c>
      <c r="P14" s="179">
        <f>PPMT($P$10/12,M14,$P$7,-$P$8,$P$9)</f>
        <v>2454.2136561342563</v>
      </c>
      <c r="Q14" s="179">
        <f>SUM(O14:P14)</f>
        <v>7653.0744061342557</v>
      </c>
      <c r="R14" s="139">
        <f>N14-P14</f>
        <v>1092042.7863438658</v>
      </c>
    </row>
    <row r="15" spans="1:18" x14ac:dyDescent="0.35">
      <c r="A15" s="124">
        <f>EDATE(A14,1)</f>
        <v>45200</v>
      </c>
      <c r="B15" s="125">
        <v>2</v>
      </c>
      <c r="C15" s="126">
        <f>G14</f>
        <v>7809969.2139210496</v>
      </c>
      <c r="D15" s="177">
        <f t="shared" ref="D15:D78" si="1">IPMT($E$10/12,B15,$E$7,-$E$8,$E$9)</f>
        <v>37097.353766124979</v>
      </c>
      <c r="E15" s="177">
        <f t="shared" si="0"/>
        <v>14405.073302470271</v>
      </c>
      <c r="F15" s="177">
        <f t="shared" ref="F15:F78" si="2">SUM(D15:E15)</f>
        <v>51502.427068595251</v>
      </c>
      <c r="G15" s="126">
        <f t="shared" ref="G15:G72" si="3">C15-E15</f>
        <v>7795564.1406185795</v>
      </c>
      <c r="K15" s="128"/>
      <c r="L15" s="178">
        <f>EDATE(L14,1)</f>
        <v>45200</v>
      </c>
      <c r="M15" s="132">
        <v>2</v>
      </c>
      <c r="N15" s="139">
        <f>R14</f>
        <v>1092042.7863438658</v>
      </c>
      <c r="O15" s="179">
        <f t="shared" ref="O15:O78" si="4">IPMT($P$10/12,M15,$P$7,-$P$8,$P$9)</f>
        <v>5187.2032351333628</v>
      </c>
      <c r="P15" s="179">
        <f t="shared" ref="P15:P78" si="5">PPMT($P$10/12,M15,$P$7,-$P$8,$P$9)</f>
        <v>2465.8711710008934</v>
      </c>
      <c r="Q15" s="179">
        <f t="shared" ref="Q15:Q78" si="6">SUM(O15:P15)</f>
        <v>7653.0744061342557</v>
      </c>
      <c r="R15" s="139">
        <f t="shared" ref="R15:R72" si="7">N15-P15</f>
        <v>1089576.9151728649</v>
      </c>
    </row>
    <row r="16" spans="1:18" x14ac:dyDescent="0.35">
      <c r="A16" s="124">
        <f>EDATE(A15,1)</f>
        <v>45231</v>
      </c>
      <c r="B16" s="125">
        <v>3</v>
      </c>
      <c r="C16" s="126">
        <f>G15</f>
        <v>7795564.1406185795</v>
      </c>
      <c r="D16" s="177">
        <f t="shared" si="1"/>
        <v>37028.929667938246</v>
      </c>
      <c r="E16" s="177">
        <f t="shared" si="0"/>
        <v>14473.497400657006</v>
      </c>
      <c r="F16" s="177">
        <f t="shared" si="2"/>
        <v>51502.427068595251</v>
      </c>
      <c r="G16" s="126">
        <f t="shared" si="3"/>
        <v>7781090.6432179222</v>
      </c>
      <c r="K16" s="128"/>
      <c r="L16" s="178">
        <f>EDATE(L15,1)</f>
        <v>45231</v>
      </c>
      <c r="M16" s="132">
        <v>3</v>
      </c>
      <c r="N16" s="139">
        <f>R15</f>
        <v>1089576.9151728649</v>
      </c>
      <c r="O16" s="179">
        <f t="shared" si="4"/>
        <v>5175.490347071107</v>
      </c>
      <c r="P16" s="179">
        <f t="shared" si="5"/>
        <v>2477.5840590631478</v>
      </c>
      <c r="Q16" s="179">
        <f t="shared" si="6"/>
        <v>7653.0744061342548</v>
      </c>
      <c r="R16" s="139">
        <f t="shared" si="7"/>
        <v>1087099.3311138018</v>
      </c>
    </row>
    <row r="17" spans="1:18" x14ac:dyDescent="0.35">
      <c r="A17" s="124">
        <f t="shared" ref="A17:A80" si="8">EDATE(A16,1)</f>
        <v>45261</v>
      </c>
      <c r="B17" s="125">
        <v>4</v>
      </c>
      <c r="C17" s="126">
        <f t="shared" ref="C17:C72" si="9">G16</f>
        <v>7781090.6432179222</v>
      </c>
      <c r="D17" s="177">
        <f t="shared" si="1"/>
        <v>36960.180555285122</v>
      </c>
      <c r="E17" s="177">
        <f t="shared" si="0"/>
        <v>14542.246513310129</v>
      </c>
      <c r="F17" s="177">
        <f t="shared" si="2"/>
        <v>51502.427068595251</v>
      </c>
      <c r="G17" s="126">
        <f t="shared" si="3"/>
        <v>7766548.3967046123</v>
      </c>
      <c r="K17" s="128"/>
      <c r="L17" s="178">
        <f t="shared" ref="L17:L80" si="10">EDATE(L16,1)</f>
        <v>45261</v>
      </c>
      <c r="M17" s="132">
        <v>4</v>
      </c>
      <c r="N17" s="139">
        <f t="shared" ref="N17:N72" si="11">R16</f>
        <v>1087099.3311138018</v>
      </c>
      <c r="O17" s="179">
        <f t="shared" si="4"/>
        <v>5163.7218227905578</v>
      </c>
      <c r="P17" s="179">
        <f t="shared" si="5"/>
        <v>2489.3525833436984</v>
      </c>
      <c r="Q17" s="179">
        <f t="shared" si="6"/>
        <v>7653.0744061342557</v>
      </c>
      <c r="R17" s="139">
        <f t="shared" si="7"/>
        <v>1084609.9785304582</v>
      </c>
    </row>
    <row r="18" spans="1:18" x14ac:dyDescent="0.35">
      <c r="A18" s="124">
        <f t="shared" si="8"/>
        <v>45292</v>
      </c>
      <c r="B18" s="125">
        <v>5</v>
      </c>
      <c r="C18" s="126">
        <f t="shared" si="9"/>
        <v>7766548.3967046123</v>
      </c>
      <c r="D18" s="177">
        <f t="shared" si="1"/>
        <v>36891.104884346903</v>
      </c>
      <c r="E18" s="177">
        <f t="shared" si="0"/>
        <v>14611.322184248351</v>
      </c>
      <c r="F18" s="177">
        <f t="shared" si="2"/>
        <v>51502.427068595251</v>
      </c>
      <c r="G18" s="126">
        <f t="shared" si="3"/>
        <v>7751937.0745203644</v>
      </c>
      <c r="K18" s="128"/>
      <c r="L18" s="178">
        <f t="shared" si="10"/>
        <v>45292</v>
      </c>
      <c r="M18" s="132">
        <v>5</v>
      </c>
      <c r="N18" s="139">
        <f t="shared" si="11"/>
        <v>1084609.9785304582</v>
      </c>
      <c r="O18" s="179">
        <f t="shared" si="4"/>
        <v>5151.8973980196761</v>
      </c>
      <c r="P18" s="179">
        <f t="shared" si="5"/>
        <v>2501.177008114581</v>
      </c>
      <c r="Q18" s="179">
        <f t="shared" si="6"/>
        <v>7653.0744061342575</v>
      </c>
      <c r="R18" s="139">
        <f t="shared" si="7"/>
        <v>1082108.8015223437</v>
      </c>
    </row>
    <row r="19" spans="1:18" x14ac:dyDescent="0.35">
      <c r="A19" s="124">
        <f t="shared" si="8"/>
        <v>45323</v>
      </c>
      <c r="B19" s="125">
        <v>6</v>
      </c>
      <c r="C19" s="126">
        <f t="shared" si="9"/>
        <v>7751937.0745203644</v>
      </c>
      <c r="D19" s="177">
        <f t="shared" si="1"/>
        <v>36821.701103971725</v>
      </c>
      <c r="E19" s="177">
        <f t="shared" si="0"/>
        <v>14680.725964623532</v>
      </c>
      <c r="F19" s="177">
        <f t="shared" si="2"/>
        <v>51502.427068595258</v>
      </c>
      <c r="G19" s="126">
        <f t="shared" si="3"/>
        <v>7737256.3485557409</v>
      </c>
      <c r="K19" s="128"/>
      <c r="L19" s="178">
        <f t="shared" si="10"/>
        <v>45323</v>
      </c>
      <c r="M19" s="132">
        <v>6</v>
      </c>
      <c r="N19" s="139">
        <f t="shared" si="11"/>
        <v>1082108.8015223437</v>
      </c>
      <c r="O19" s="179">
        <f t="shared" si="4"/>
        <v>5140.0168072311308</v>
      </c>
      <c r="P19" s="179">
        <f t="shared" si="5"/>
        <v>2513.0575989031254</v>
      </c>
      <c r="Q19" s="179">
        <f t="shared" si="6"/>
        <v>7653.0744061342557</v>
      </c>
      <c r="R19" s="139">
        <f t="shared" si="7"/>
        <v>1079595.7439234406</v>
      </c>
    </row>
    <row r="20" spans="1:18" x14ac:dyDescent="0.35">
      <c r="A20" s="124">
        <f t="shared" si="8"/>
        <v>45352</v>
      </c>
      <c r="B20" s="125">
        <v>7</v>
      </c>
      <c r="C20" s="126">
        <f t="shared" si="9"/>
        <v>7737256.3485557409</v>
      </c>
      <c r="D20" s="177">
        <f t="shared" si="1"/>
        <v>36751.967655639761</v>
      </c>
      <c r="E20" s="177">
        <f t="shared" si="0"/>
        <v>14750.45941295549</v>
      </c>
      <c r="F20" s="177">
        <f t="shared" si="2"/>
        <v>51502.427068595251</v>
      </c>
      <c r="G20" s="126">
        <f t="shared" si="3"/>
        <v>7722505.8891427852</v>
      </c>
      <c r="K20" s="128"/>
      <c r="L20" s="178">
        <f t="shared" si="10"/>
        <v>45352</v>
      </c>
      <c r="M20" s="132">
        <v>7</v>
      </c>
      <c r="N20" s="139">
        <f t="shared" si="11"/>
        <v>1079595.7439234406</v>
      </c>
      <c r="O20" s="179">
        <f t="shared" si="4"/>
        <v>5128.0797836363427</v>
      </c>
      <c r="P20" s="179">
        <f t="shared" si="5"/>
        <v>2524.9946224979144</v>
      </c>
      <c r="Q20" s="179">
        <f t="shared" si="6"/>
        <v>7653.0744061342575</v>
      </c>
      <c r="R20" s="139">
        <f t="shared" si="7"/>
        <v>1077070.7493009428</v>
      </c>
    </row>
    <row r="21" spans="1:18" x14ac:dyDescent="0.35">
      <c r="A21" s="124">
        <f>EDATE(A20,1)</f>
        <v>45383</v>
      </c>
      <c r="B21" s="125">
        <v>8</v>
      </c>
      <c r="C21" s="126">
        <f t="shared" si="9"/>
        <v>7722505.8891427852</v>
      </c>
      <c r="D21" s="177">
        <f t="shared" si="1"/>
        <v>36681.902973428223</v>
      </c>
      <c r="E21" s="177">
        <f t="shared" si="0"/>
        <v>14820.524095167031</v>
      </c>
      <c r="F21" s="177">
        <f t="shared" si="2"/>
        <v>51502.427068595251</v>
      </c>
      <c r="G21" s="126">
        <f t="shared" si="3"/>
        <v>7707685.3650476178</v>
      </c>
      <c r="K21" s="128"/>
      <c r="L21" s="178">
        <f>EDATE(L20,1)</f>
        <v>45383</v>
      </c>
      <c r="M21" s="132">
        <v>8</v>
      </c>
      <c r="N21" s="139">
        <f t="shared" si="11"/>
        <v>1077070.7493009428</v>
      </c>
      <c r="O21" s="179">
        <f t="shared" si="4"/>
        <v>5116.0860591794753</v>
      </c>
      <c r="P21" s="179">
        <f t="shared" si="5"/>
        <v>2536.9883469547794</v>
      </c>
      <c r="Q21" s="179">
        <f t="shared" si="6"/>
        <v>7653.0744061342548</v>
      </c>
      <c r="R21" s="139">
        <f t="shared" si="7"/>
        <v>1074533.7609539879</v>
      </c>
    </row>
    <row r="22" spans="1:18" x14ac:dyDescent="0.35">
      <c r="A22" s="124">
        <f t="shared" si="8"/>
        <v>45413</v>
      </c>
      <c r="B22" s="125">
        <v>9</v>
      </c>
      <c r="C22" s="126">
        <f t="shared" si="9"/>
        <v>7707685.3650476178</v>
      </c>
      <c r="D22" s="177">
        <f t="shared" si="1"/>
        <v>36611.505483976172</v>
      </c>
      <c r="E22" s="177">
        <f t="shared" si="0"/>
        <v>14890.921584619075</v>
      </c>
      <c r="F22" s="177">
        <f t="shared" si="2"/>
        <v>51502.427068595251</v>
      </c>
      <c r="G22" s="126">
        <f t="shared" si="3"/>
        <v>7692794.4434629986</v>
      </c>
      <c r="K22" s="128"/>
      <c r="L22" s="178">
        <f t="shared" si="10"/>
        <v>45413</v>
      </c>
      <c r="M22" s="132">
        <v>9</v>
      </c>
      <c r="N22" s="139">
        <f t="shared" si="11"/>
        <v>1074533.7609539879</v>
      </c>
      <c r="O22" s="179">
        <f t="shared" si="4"/>
        <v>5104.0353645314408</v>
      </c>
      <c r="P22" s="179">
        <f t="shared" si="5"/>
        <v>2549.0390416028149</v>
      </c>
      <c r="Q22" s="179">
        <f t="shared" si="6"/>
        <v>7653.0744061342557</v>
      </c>
      <c r="R22" s="139">
        <f t="shared" si="7"/>
        <v>1071984.7219123852</v>
      </c>
    </row>
    <row r="23" spans="1:18" x14ac:dyDescent="0.35">
      <c r="A23" s="124">
        <f t="shared" si="8"/>
        <v>45444</v>
      </c>
      <c r="B23" s="125">
        <v>10</v>
      </c>
      <c r="C23" s="126">
        <f t="shared" si="9"/>
        <v>7692794.4434629986</v>
      </c>
      <c r="D23" s="177">
        <f t="shared" si="1"/>
        <v>36540.773606449242</v>
      </c>
      <c r="E23" s="177">
        <f t="shared" si="0"/>
        <v>14961.653462146014</v>
      </c>
      <c r="F23" s="177">
        <f t="shared" si="2"/>
        <v>51502.427068595258</v>
      </c>
      <c r="G23" s="126">
        <f t="shared" si="3"/>
        <v>7677832.7900008522</v>
      </c>
      <c r="K23" s="128"/>
      <c r="L23" s="178">
        <f t="shared" si="10"/>
        <v>45444</v>
      </c>
      <c r="M23" s="132">
        <v>10</v>
      </c>
      <c r="N23" s="139">
        <f t="shared" si="11"/>
        <v>1071984.7219123852</v>
      </c>
      <c r="O23" s="179">
        <f t="shared" si="4"/>
        <v>5091.9274290838284</v>
      </c>
      <c r="P23" s="179">
        <f t="shared" si="5"/>
        <v>2561.1469770504286</v>
      </c>
      <c r="Q23" s="179">
        <f t="shared" si="6"/>
        <v>7653.0744061342575</v>
      </c>
      <c r="R23" s="139">
        <f t="shared" si="7"/>
        <v>1069423.5749353347</v>
      </c>
    </row>
    <row r="24" spans="1:18" x14ac:dyDescent="0.35">
      <c r="A24" s="124">
        <f t="shared" si="8"/>
        <v>45474</v>
      </c>
      <c r="B24" s="125">
        <v>11</v>
      </c>
      <c r="C24" s="126">
        <f t="shared" si="9"/>
        <v>7677832.7900008522</v>
      </c>
      <c r="D24" s="177">
        <f t="shared" si="1"/>
        <v>36469.705752504044</v>
      </c>
      <c r="E24" s="177">
        <f t="shared" si="0"/>
        <v>15032.721316091211</v>
      </c>
      <c r="F24" s="177">
        <f t="shared" si="2"/>
        <v>51502.427068595251</v>
      </c>
      <c r="G24" s="126">
        <f t="shared" si="3"/>
        <v>7662800.0686847614</v>
      </c>
      <c r="L24" s="178">
        <f t="shared" si="10"/>
        <v>45474</v>
      </c>
      <c r="M24" s="132">
        <v>11</v>
      </c>
      <c r="N24" s="139">
        <f t="shared" si="11"/>
        <v>1069423.5749353347</v>
      </c>
      <c r="O24" s="179">
        <f t="shared" si="4"/>
        <v>5079.7619809428379</v>
      </c>
      <c r="P24" s="179">
        <f t="shared" si="5"/>
        <v>2573.3124251914182</v>
      </c>
      <c r="Q24" s="179">
        <f t="shared" si="6"/>
        <v>7653.0744061342557</v>
      </c>
      <c r="R24" s="139">
        <f t="shared" si="7"/>
        <v>1066850.2625101432</v>
      </c>
    </row>
    <row r="25" spans="1:18" x14ac:dyDescent="0.35">
      <c r="A25" s="124">
        <f t="shared" si="8"/>
        <v>45505</v>
      </c>
      <c r="B25" s="125">
        <v>12</v>
      </c>
      <c r="C25" s="126">
        <f t="shared" si="9"/>
        <v>7662800.0686847614</v>
      </c>
      <c r="D25" s="177">
        <f t="shared" si="1"/>
        <v>36398.300326252611</v>
      </c>
      <c r="E25" s="177">
        <f t="shared" si="0"/>
        <v>15104.126742342642</v>
      </c>
      <c r="F25" s="177">
        <f t="shared" si="2"/>
        <v>51502.427068595251</v>
      </c>
      <c r="G25" s="126">
        <f t="shared" si="3"/>
        <v>7647695.9419424189</v>
      </c>
      <c r="L25" s="178">
        <f t="shared" si="10"/>
        <v>45505</v>
      </c>
      <c r="M25" s="132">
        <v>12</v>
      </c>
      <c r="N25" s="139">
        <f t="shared" si="11"/>
        <v>1066850.2625101432</v>
      </c>
      <c r="O25" s="179">
        <f t="shared" si="4"/>
        <v>5067.5387469231791</v>
      </c>
      <c r="P25" s="179">
        <f t="shared" si="5"/>
        <v>2585.5356592110775</v>
      </c>
      <c r="Q25" s="179">
        <f t="shared" si="6"/>
        <v>7653.0744061342566</v>
      </c>
      <c r="R25" s="139">
        <f t="shared" si="7"/>
        <v>1064264.7268509322</v>
      </c>
    </row>
    <row r="26" spans="1:18" x14ac:dyDescent="0.35">
      <c r="A26" s="124">
        <f t="shared" si="8"/>
        <v>45536</v>
      </c>
      <c r="B26" s="125">
        <v>13</v>
      </c>
      <c r="C26" s="126">
        <f t="shared" si="9"/>
        <v>7647695.9419424189</v>
      </c>
      <c r="D26" s="177">
        <f t="shared" si="1"/>
        <v>36326.555724226484</v>
      </c>
      <c r="E26" s="177">
        <f t="shared" si="0"/>
        <v>15175.871344368768</v>
      </c>
      <c r="F26" s="177">
        <f t="shared" si="2"/>
        <v>51502.427068595251</v>
      </c>
      <c r="G26" s="126">
        <f t="shared" si="3"/>
        <v>7632520.07059805</v>
      </c>
      <c r="L26" s="178">
        <f t="shared" si="10"/>
        <v>45536</v>
      </c>
      <c r="M26" s="132">
        <v>13</v>
      </c>
      <c r="N26" s="139">
        <f t="shared" si="11"/>
        <v>1064264.7268509322</v>
      </c>
      <c r="O26" s="179">
        <f t="shared" si="4"/>
        <v>5055.2574525419268</v>
      </c>
      <c r="P26" s="179">
        <f t="shared" si="5"/>
        <v>2597.8169535923294</v>
      </c>
      <c r="Q26" s="179">
        <f t="shared" si="6"/>
        <v>7653.0744061342557</v>
      </c>
      <c r="R26" s="139">
        <f t="shared" si="7"/>
        <v>1061666.90989734</v>
      </c>
    </row>
    <row r="27" spans="1:18" x14ac:dyDescent="0.35">
      <c r="A27" s="124">
        <f t="shared" si="8"/>
        <v>45566</v>
      </c>
      <c r="B27" s="125">
        <v>14</v>
      </c>
      <c r="C27" s="126">
        <f t="shared" si="9"/>
        <v>7632520.07059805</v>
      </c>
      <c r="D27" s="177">
        <f t="shared" si="1"/>
        <v>36254.470335340731</v>
      </c>
      <c r="E27" s="177">
        <f t="shared" si="0"/>
        <v>15247.956733254521</v>
      </c>
      <c r="F27" s="177">
        <f t="shared" si="2"/>
        <v>51502.427068595251</v>
      </c>
      <c r="G27" s="126">
        <f t="shared" si="3"/>
        <v>7617272.1138647953</v>
      </c>
      <c r="L27" s="178">
        <f t="shared" si="10"/>
        <v>45566</v>
      </c>
      <c r="M27" s="132">
        <v>14</v>
      </c>
      <c r="N27" s="139">
        <f t="shared" si="11"/>
        <v>1061666.90989734</v>
      </c>
      <c r="O27" s="179">
        <f t="shared" si="4"/>
        <v>5042.9178220123622</v>
      </c>
      <c r="P27" s="179">
        <f t="shared" si="5"/>
        <v>2610.156584121893</v>
      </c>
      <c r="Q27" s="179">
        <f t="shared" si="6"/>
        <v>7653.0744061342557</v>
      </c>
      <c r="R27" s="139">
        <f t="shared" si="7"/>
        <v>1059056.753313218</v>
      </c>
    </row>
    <row r="28" spans="1:18" x14ac:dyDescent="0.35">
      <c r="A28" s="124">
        <f t="shared" si="8"/>
        <v>45597</v>
      </c>
      <c r="B28" s="125">
        <v>15</v>
      </c>
      <c r="C28" s="126">
        <f t="shared" si="9"/>
        <v>7617272.1138647953</v>
      </c>
      <c r="D28" s="177">
        <f t="shared" si="1"/>
        <v>36182.042540857779</v>
      </c>
      <c r="E28" s="177">
        <f t="shared" si="0"/>
        <v>15320.38452773748</v>
      </c>
      <c r="F28" s="177">
        <f t="shared" si="2"/>
        <v>51502.427068595258</v>
      </c>
      <c r="G28" s="126">
        <f t="shared" si="3"/>
        <v>7601951.729337058</v>
      </c>
      <c r="L28" s="178">
        <f t="shared" si="10"/>
        <v>45597</v>
      </c>
      <c r="M28" s="132">
        <v>15</v>
      </c>
      <c r="N28" s="139">
        <f t="shared" si="11"/>
        <v>1059056.753313218</v>
      </c>
      <c r="O28" s="179">
        <f t="shared" si="4"/>
        <v>5030.5195782377841</v>
      </c>
      <c r="P28" s="179">
        <f t="shared" si="5"/>
        <v>2622.554827896472</v>
      </c>
      <c r="Q28" s="179">
        <f t="shared" si="6"/>
        <v>7653.0744061342557</v>
      </c>
      <c r="R28" s="139">
        <f t="shared" si="7"/>
        <v>1056434.1984853216</v>
      </c>
    </row>
    <row r="29" spans="1:18" x14ac:dyDescent="0.35">
      <c r="A29" s="124">
        <f t="shared" si="8"/>
        <v>45627</v>
      </c>
      <c r="B29" s="125">
        <v>16</v>
      </c>
      <c r="C29" s="126">
        <f t="shared" si="9"/>
        <v>7601951.729337058</v>
      </c>
      <c r="D29" s="177">
        <f t="shared" si="1"/>
        <v>36109.27071435102</v>
      </c>
      <c r="E29" s="177">
        <f t="shared" si="0"/>
        <v>15393.156354244233</v>
      </c>
      <c r="F29" s="177">
        <f t="shared" si="2"/>
        <v>51502.427068595251</v>
      </c>
      <c r="G29" s="126">
        <f t="shared" si="3"/>
        <v>7586558.5729828142</v>
      </c>
      <c r="L29" s="178">
        <f t="shared" si="10"/>
        <v>45627</v>
      </c>
      <c r="M29" s="132">
        <v>16</v>
      </c>
      <c r="N29" s="139">
        <f t="shared" si="11"/>
        <v>1056434.1984853216</v>
      </c>
      <c r="O29" s="179">
        <f t="shared" si="4"/>
        <v>5018.0624428052752</v>
      </c>
      <c r="P29" s="179">
        <f t="shared" si="5"/>
        <v>2635.0119633289805</v>
      </c>
      <c r="Q29" s="179">
        <f t="shared" si="6"/>
        <v>7653.0744061342557</v>
      </c>
      <c r="R29" s="139">
        <f t="shared" si="7"/>
        <v>1053799.1865219926</v>
      </c>
    </row>
    <row r="30" spans="1:18" x14ac:dyDescent="0.35">
      <c r="A30" s="124">
        <f t="shared" si="8"/>
        <v>45658</v>
      </c>
      <c r="B30" s="125">
        <v>17</v>
      </c>
      <c r="C30" s="126">
        <f t="shared" si="9"/>
        <v>7586558.5729828142</v>
      </c>
      <c r="D30" s="177">
        <f t="shared" si="1"/>
        <v>36036.153221668363</v>
      </c>
      <c r="E30" s="177">
        <f t="shared" si="0"/>
        <v>15466.273846926895</v>
      </c>
      <c r="F30" s="177">
        <f t="shared" si="2"/>
        <v>51502.427068595258</v>
      </c>
      <c r="G30" s="126">
        <f t="shared" si="3"/>
        <v>7571092.2991358871</v>
      </c>
      <c r="L30" s="178">
        <f t="shared" si="10"/>
        <v>45658</v>
      </c>
      <c r="M30" s="132">
        <v>17</v>
      </c>
      <c r="N30" s="139">
        <f t="shared" si="11"/>
        <v>1053799.1865219926</v>
      </c>
      <c r="O30" s="179">
        <f t="shared" si="4"/>
        <v>5005.5461359794626</v>
      </c>
      <c r="P30" s="179">
        <f t="shared" si="5"/>
        <v>2647.5282701547935</v>
      </c>
      <c r="Q30" s="179">
        <f t="shared" si="6"/>
        <v>7653.0744061342557</v>
      </c>
      <c r="R30" s="139">
        <f t="shared" si="7"/>
        <v>1051151.6582518378</v>
      </c>
    </row>
    <row r="31" spans="1:18" x14ac:dyDescent="0.35">
      <c r="A31" s="124">
        <f t="shared" si="8"/>
        <v>45689</v>
      </c>
      <c r="B31" s="125">
        <v>18</v>
      </c>
      <c r="C31" s="126">
        <f t="shared" si="9"/>
        <v>7571092.2991358871</v>
      </c>
      <c r="D31" s="177">
        <f t="shared" si="1"/>
        <v>35962.688420895458</v>
      </c>
      <c r="E31" s="177">
        <f t="shared" si="0"/>
        <v>15539.738647699796</v>
      </c>
      <c r="F31" s="177">
        <f t="shared" si="2"/>
        <v>51502.427068595251</v>
      </c>
      <c r="G31" s="126">
        <f t="shared" si="3"/>
        <v>7555552.5604881877</v>
      </c>
      <c r="L31" s="178">
        <f t="shared" si="10"/>
        <v>45689</v>
      </c>
      <c r="M31" s="132">
        <v>18</v>
      </c>
      <c r="N31" s="139">
        <f t="shared" si="11"/>
        <v>1051151.6582518378</v>
      </c>
      <c r="O31" s="179">
        <f t="shared" si="4"/>
        <v>4992.9703766962275</v>
      </c>
      <c r="P31" s="179">
        <f t="shared" si="5"/>
        <v>2660.1040294380286</v>
      </c>
      <c r="Q31" s="179">
        <f t="shared" si="6"/>
        <v>7653.0744061342557</v>
      </c>
      <c r="R31" s="139">
        <f t="shared" si="7"/>
        <v>1048491.5542223998</v>
      </c>
    </row>
    <row r="32" spans="1:18" x14ac:dyDescent="0.35">
      <c r="A32" s="124">
        <f t="shared" si="8"/>
        <v>45717</v>
      </c>
      <c r="B32" s="125">
        <v>19</v>
      </c>
      <c r="C32" s="126">
        <f t="shared" si="9"/>
        <v>7555552.5604881877</v>
      </c>
      <c r="D32" s="177">
        <f t="shared" si="1"/>
        <v>35888.874662318885</v>
      </c>
      <c r="E32" s="177">
        <f t="shared" si="0"/>
        <v>15613.552406276371</v>
      </c>
      <c r="F32" s="177">
        <f t="shared" si="2"/>
        <v>51502.427068595258</v>
      </c>
      <c r="G32" s="126">
        <f t="shared" si="3"/>
        <v>7539939.0080819111</v>
      </c>
      <c r="L32" s="178">
        <f t="shared" si="10"/>
        <v>45717</v>
      </c>
      <c r="M32" s="132">
        <v>19</v>
      </c>
      <c r="N32" s="139">
        <f t="shared" si="11"/>
        <v>1048491.5542223998</v>
      </c>
      <c r="O32" s="179">
        <f t="shared" si="4"/>
        <v>4980.3348825563971</v>
      </c>
      <c r="P32" s="179">
        <f t="shared" si="5"/>
        <v>2672.739523577859</v>
      </c>
      <c r="Q32" s="179">
        <f t="shared" si="6"/>
        <v>7653.0744061342557</v>
      </c>
      <c r="R32" s="139">
        <f t="shared" si="7"/>
        <v>1045818.814698822</v>
      </c>
    </row>
    <row r="33" spans="1:18" x14ac:dyDescent="0.35">
      <c r="A33" s="124">
        <f t="shared" si="8"/>
        <v>45748</v>
      </c>
      <c r="B33" s="125">
        <v>20</v>
      </c>
      <c r="C33" s="126">
        <f t="shared" si="9"/>
        <v>7539939.0080819111</v>
      </c>
      <c r="D33" s="177">
        <f t="shared" si="1"/>
        <v>35814.710288389077</v>
      </c>
      <c r="E33" s="177">
        <f t="shared" si="0"/>
        <v>15687.716780206181</v>
      </c>
      <c r="F33" s="177">
        <f t="shared" si="2"/>
        <v>51502.427068595258</v>
      </c>
      <c r="G33" s="126">
        <f t="shared" si="3"/>
        <v>7524251.2913017049</v>
      </c>
      <c r="L33" s="178">
        <f t="shared" si="10"/>
        <v>45748</v>
      </c>
      <c r="M33" s="132">
        <v>20</v>
      </c>
      <c r="N33" s="139">
        <f t="shared" si="11"/>
        <v>1045818.814698822</v>
      </c>
      <c r="O33" s="179">
        <f t="shared" si="4"/>
        <v>4967.6393698194024</v>
      </c>
      <c r="P33" s="179">
        <f t="shared" si="5"/>
        <v>2685.4350363148533</v>
      </c>
      <c r="Q33" s="179">
        <f t="shared" si="6"/>
        <v>7653.0744061342557</v>
      </c>
      <c r="R33" s="139">
        <f t="shared" si="7"/>
        <v>1043133.3796625071</v>
      </c>
    </row>
    <row r="34" spans="1:18" x14ac:dyDescent="0.35">
      <c r="A34" s="124">
        <f t="shared" si="8"/>
        <v>45778</v>
      </c>
      <c r="B34" s="125">
        <v>21</v>
      </c>
      <c r="C34" s="126">
        <f t="shared" si="9"/>
        <v>7524251.2913017049</v>
      </c>
      <c r="D34" s="177">
        <f t="shared" si="1"/>
        <v>35740.193633683091</v>
      </c>
      <c r="E34" s="177">
        <f t="shared" si="0"/>
        <v>15762.233434912163</v>
      </c>
      <c r="F34" s="177">
        <f t="shared" si="2"/>
        <v>51502.427068595251</v>
      </c>
      <c r="G34" s="126">
        <f t="shared" si="3"/>
        <v>7508489.0578667931</v>
      </c>
      <c r="L34" s="178">
        <f t="shared" si="10"/>
        <v>45778</v>
      </c>
      <c r="M34" s="132">
        <v>21</v>
      </c>
      <c r="N34" s="139">
        <f t="shared" si="11"/>
        <v>1043133.3796625071</v>
      </c>
      <c r="O34" s="179">
        <f t="shared" si="4"/>
        <v>4954.8835533969068</v>
      </c>
      <c r="P34" s="179">
        <f t="shared" si="5"/>
        <v>2698.1908527373494</v>
      </c>
      <c r="Q34" s="179">
        <f t="shared" si="6"/>
        <v>7653.0744061342557</v>
      </c>
      <c r="R34" s="139">
        <f t="shared" si="7"/>
        <v>1040435.1888097697</v>
      </c>
    </row>
    <row r="35" spans="1:18" x14ac:dyDescent="0.35">
      <c r="A35" s="124">
        <f t="shared" si="8"/>
        <v>45809</v>
      </c>
      <c r="B35" s="125">
        <v>22</v>
      </c>
      <c r="C35" s="126">
        <f t="shared" si="9"/>
        <v>7508489.0578667931</v>
      </c>
      <c r="D35" s="177">
        <f t="shared" si="1"/>
        <v>35665.323024867255</v>
      </c>
      <c r="E35" s="177">
        <f t="shared" si="0"/>
        <v>15837.104043727997</v>
      </c>
      <c r="F35" s="177">
        <f t="shared" si="2"/>
        <v>51502.427068595251</v>
      </c>
      <c r="G35" s="126">
        <f t="shared" si="3"/>
        <v>7492651.9538230654</v>
      </c>
      <c r="L35" s="178">
        <f t="shared" si="10"/>
        <v>45809</v>
      </c>
      <c r="M35" s="132">
        <v>22</v>
      </c>
      <c r="N35" s="139">
        <f t="shared" si="11"/>
        <v>1040435.1888097697</v>
      </c>
      <c r="O35" s="179">
        <f t="shared" si="4"/>
        <v>4942.0671468464034</v>
      </c>
      <c r="P35" s="179">
        <f t="shared" si="5"/>
        <v>2711.0072592878523</v>
      </c>
      <c r="Q35" s="179">
        <f t="shared" si="6"/>
        <v>7653.0744061342557</v>
      </c>
      <c r="R35" s="139">
        <f t="shared" si="7"/>
        <v>1037724.1815504818</v>
      </c>
    </row>
    <row r="36" spans="1:18" x14ac:dyDescent="0.35">
      <c r="A36" s="124">
        <f t="shared" si="8"/>
        <v>45839</v>
      </c>
      <c r="B36" s="125">
        <v>23</v>
      </c>
      <c r="C36" s="126">
        <f t="shared" si="9"/>
        <v>7492651.9538230654</v>
      </c>
      <c r="D36" s="177">
        <f t="shared" si="1"/>
        <v>35590.096780659544</v>
      </c>
      <c r="E36" s="177">
        <f t="shared" si="0"/>
        <v>15912.330287935702</v>
      </c>
      <c r="F36" s="177">
        <f t="shared" si="2"/>
        <v>51502.427068595243</v>
      </c>
      <c r="G36" s="126">
        <f t="shared" si="3"/>
        <v>7476739.6235351292</v>
      </c>
      <c r="L36" s="178">
        <f t="shared" si="10"/>
        <v>45839</v>
      </c>
      <c r="M36" s="132">
        <v>23</v>
      </c>
      <c r="N36" s="139">
        <f t="shared" si="11"/>
        <v>1037724.1815504818</v>
      </c>
      <c r="O36" s="179">
        <f t="shared" si="4"/>
        <v>4929.1898623647867</v>
      </c>
      <c r="P36" s="179">
        <f t="shared" si="5"/>
        <v>2723.884543769469</v>
      </c>
      <c r="Q36" s="179">
        <f t="shared" si="6"/>
        <v>7653.0744061342557</v>
      </c>
      <c r="R36" s="139">
        <f t="shared" si="7"/>
        <v>1035000.2970067123</v>
      </c>
    </row>
    <row r="37" spans="1:18" x14ac:dyDescent="0.35">
      <c r="A37" s="124">
        <f t="shared" si="8"/>
        <v>45870</v>
      </c>
      <c r="B37" s="125">
        <v>24</v>
      </c>
      <c r="C37" s="126">
        <f t="shared" si="9"/>
        <v>7476739.6235351292</v>
      </c>
      <c r="D37" s="177">
        <f t="shared" si="1"/>
        <v>35514.513211791855</v>
      </c>
      <c r="E37" s="177">
        <f t="shared" si="0"/>
        <v>15987.9138568034</v>
      </c>
      <c r="F37" s="177">
        <f t="shared" si="2"/>
        <v>51502.427068595251</v>
      </c>
      <c r="G37" s="126">
        <f t="shared" si="3"/>
        <v>7460751.7096783258</v>
      </c>
      <c r="L37" s="178">
        <f t="shared" si="10"/>
        <v>45870</v>
      </c>
      <c r="M37" s="132">
        <v>24</v>
      </c>
      <c r="N37" s="139">
        <f t="shared" si="11"/>
        <v>1035000.2970067123</v>
      </c>
      <c r="O37" s="179">
        <f t="shared" si="4"/>
        <v>4916.2514107818815</v>
      </c>
      <c r="P37" s="179">
        <f t="shared" si="5"/>
        <v>2736.8229953523742</v>
      </c>
      <c r="Q37" s="179">
        <f t="shared" si="6"/>
        <v>7653.0744061342557</v>
      </c>
      <c r="R37" s="139">
        <f t="shared" si="7"/>
        <v>1032263.47401136</v>
      </c>
    </row>
    <row r="38" spans="1:18" x14ac:dyDescent="0.35">
      <c r="A38" s="124">
        <f t="shared" si="8"/>
        <v>45901</v>
      </c>
      <c r="B38" s="125">
        <v>25</v>
      </c>
      <c r="C38" s="126">
        <f t="shared" si="9"/>
        <v>7460751.7096783258</v>
      </c>
      <c r="D38" s="177">
        <f t="shared" si="1"/>
        <v>35438.57062097203</v>
      </c>
      <c r="E38" s="177">
        <f t="shared" si="0"/>
        <v>16063.856447623215</v>
      </c>
      <c r="F38" s="177">
        <f t="shared" si="2"/>
        <v>51502.427068595243</v>
      </c>
      <c r="G38" s="126">
        <f t="shared" si="3"/>
        <v>7444687.8532307027</v>
      </c>
      <c r="L38" s="178">
        <f t="shared" si="10"/>
        <v>45901</v>
      </c>
      <c r="M38" s="132">
        <v>25</v>
      </c>
      <c r="N38" s="139">
        <f t="shared" si="11"/>
        <v>1032263.47401136</v>
      </c>
      <c r="O38" s="179">
        <f t="shared" si="4"/>
        <v>4903.2515015539566</v>
      </c>
      <c r="P38" s="179">
        <f t="shared" si="5"/>
        <v>2749.8229045802982</v>
      </c>
      <c r="Q38" s="179">
        <f t="shared" si="6"/>
        <v>7653.0744061342548</v>
      </c>
      <c r="R38" s="139">
        <f t="shared" si="7"/>
        <v>1029513.6511067797</v>
      </c>
    </row>
    <row r="39" spans="1:18" x14ac:dyDescent="0.35">
      <c r="A39" s="124">
        <f t="shared" si="8"/>
        <v>45931</v>
      </c>
      <c r="B39" s="125">
        <v>26</v>
      </c>
      <c r="C39" s="126">
        <f t="shared" si="9"/>
        <v>7444687.8532307027</v>
      </c>
      <c r="D39" s="177">
        <f t="shared" si="1"/>
        <v>35362.26730284583</v>
      </c>
      <c r="E39" s="177">
        <f t="shared" si="0"/>
        <v>16140.159765749426</v>
      </c>
      <c r="F39" s="177">
        <f t="shared" si="2"/>
        <v>51502.427068595258</v>
      </c>
      <c r="G39" s="126">
        <f t="shared" si="3"/>
        <v>7428547.6934649535</v>
      </c>
      <c r="L39" s="178">
        <f t="shared" si="10"/>
        <v>45931</v>
      </c>
      <c r="M39" s="132">
        <v>26</v>
      </c>
      <c r="N39" s="139">
        <f t="shared" si="11"/>
        <v>1029513.6511067797</v>
      </c>
      <c r="O39" s="179">
        <f t="shared" si="4"/>
        <v>4890.1898427572014</v>
      </c>
      <c r="P39" s="179">
        <f t="shared" si="5"/>
        <v>2762.8845633770547</v>
      </c>
      <c r="Q39" s="179">
        <f t="shared" si="6"/>
        <v>7653.0744061342557</v>
      </c>
      <c r="R39" s="139">
        <f t="shared" si="7"/>
        <v>1026750.7665434027</v>
      </c>
    </row>
    <row r="40" spans="1:18" x14ac:dyDescent="0.35">
      <c r="A40" s="124">
        <f t="shared" si="8"/>
        <v>45962</v>
      </c>
      <c r="B40" s="125">
        <v>27</v>
      </c>
      <c r="C40" s="126">
        <f t="shared" si="9"/>
        <v>7428547.6934649535</v>
      </c>
      <c r="D40" s="177">
        <f t="shared" si="1"/>
        <v>35285.601543958517</v>
      </c>
      <c r="E40" s="177">
        <f t="shared" si="0"/>
        <v>16216.825524636735</v>
      </c>
      <c r="F40" s="177">
        <f t="shared" si="2"/>
        <v>51502.427068595251</v>
      </c>
      <c r="G40" s="126">
        <f t="shared" si="3"/>
        <v>7412330.8679403169</v>
      </c>
      <c r="L40" s="178">
        <f t="shared" si="10"/>
        <v>45962</v>
      </c>
      <c r="M40" s="132">
        <v>27</v>
      </c>
      <c r="N40" s="139">
        <f t="shared" si="11"/>
        <v>1026750.7665434027</v>
      </c>
      <c r="O40" s="179">
        <f t="shared" si="4"/>
        <v>4877.0661410811608</v>
      </c>
      <c r="P40" s="179">
        <f t="shared" si="5"/>
        <v>2776.0082650530953</v>
      </c>
      <c r="Q40" s="179">
        <f t="shared" si="6"/>
        <v>7653.0744061342557</v>
      </c>
      <c r="R40" s="139">
        <f t="shared" si="7"/>
        <v>1023974.7582783496</v>
      </c>
    </row>
    <row r="41" spans="1:18" x14ac:dyDescent="0.35">
      <c r="A41" s="124">
        <f t="shared" si="8"/>
        <v>45992</v>
      </c>
      <c r="B41" s="125">
        <v>28</v>
      </c>
      <c r="C41" s="126">
        <f t="shared" si="9"/>
        <v>7412330.8679403169</v>
      </c>
      <c r="D41" s="177">
        <f t="shared" si="1"/>
        <v>35208.571622716496</v>
      </c>
      <c r="E41" s="177">
        <f t="shared" si="0"/>
        <v>16293.855445878755</v>
      </c>
      <c r="F41" s="177">
        <f t="shared" si="2"/>
        <v>51502.427068595251</v>
      </c>
      <c r="G41" s="126">
        <f t="shared" si="3"/>
        <v>7396037.0124944383</v>
      </c>
      <c r="L41" s="178">
        <f t="shared" si="10"/>
        <v>45992</v>
      </c>
      <c r="M41" s="132">
        <v>28</v>
      </c>
      <c r="N41" s="139">
        <f t="shared" si="11"/>
        <v>1023974.7582783496</v>
      </c>
      <c r="O41" s="179">
        <f t="shared" si="4"/>
        <v>4863.8801018221584</v>
      </c>
      <c r="P41" s="179">
        <f t="shared" si="5"/>
        <v>2789.1943043120973</v>
      </c>
      <c r="Q41" s="179">
        <f t="shared" si="6"/>
        <v>7653.0744061342557</v>
      </c>
      <c r="R41" s="139">
        <f t="shared" si="7"/>
        <v>1021185.5639740375</v>
      </c>
    </row>
    <row r="42" spans="1:18" x14ac:dyDescent="0.35">
      <c r="A42" s="124">
        <f t="shared" si="8"/>
        <v>46023</v>
      </c>
      <c r="B42" s="125">
        <v>29</v>
      </c>
      <c r="C42" s="126">
        <f t="shared" si="9"/>
        <v>7396037.0124944383</v>
      </c>
      <c r="D42" s="177">
        <f t="shared" si="1"/>
        <v>35131.17580934857</v>
      </c>
      <c r="E42" s="177">
        <f t="shared" si="0"/>
        <v>16371.251259246683</v>
      </c>
      <c r="F42" s="177">
        <f t="shared" si="2"/>
        <v>51502.427068595251</v>
      </c>
      <c r="G42" s="126">
        <f t="shared" si="3"/>
        <v>7379665.7612351915</v>
      </c>
      <c r="L42" s="178">
        <f t="shared" si="10"/>
        <v>46023</v>
      </c>
      <c r="M42" s="132">
        <v>29</v>
      </c>
      <c r="N42" s="139">
        <f t="shared" si="11"/>
        <v>1021185.5639740375</v>
      </c>
      <c r="O42" s="179">
        <f t="shared" si="4"/>
        <v>4850.6314288766753</v>
      </c>
      <c r="P42" s="179">
        <f t="shared" si="5"/>
        <v>2802.44297725758</v>
      </c>
      <c r="Q42" s="179">
        <f t="shared" si="6"/>
        <v>7653.0744061342557</v>
      </c>
      <c r="R42" s="139">
        <f t="shared" si="7"/>
        <v>1018383.12099678</v>
      </c>
    </row>
    <row r="43" spans="1:18" x14ac:dyDescent="0.35">
      <c r="A43" s="124">
        <f t="shared" si="8"/>
        <v>46054</v>
      </c>
      <c r="B43" s="125">
        <v>30</v>
      </c>
      <c r="C43" s="126">
        <f t="shared" si="9"/>
        <v>7379665.7612351915</v>
      </c>
      <c r="D43" s="177">
        <f t="shared" si="1"/>
        <v>35053.412365867145</v>
      </c>
      <c r="E43" s="177">
        <f t="shared" si="0"/>
        <v>16449.014702728102</v>
      </c>
      <c r="F43" s="177">
        <f t="shared" si="2"/>
        <v>51502.427068595251</v>
      </c>
      <c r="G43" s="126">
        <f t="shared" si="3"/>
        <v>7363216.7465324635</v>
      </c>
      <c r="L43" s="178">
        <f t="shared" si="10"/>
        <v>46054</v>
      </c>
      <c r="M43" s="132">
        <v>30</v>
      </c>
      <c r="N43" s="139">
        <f t="shared" si="11"/>
        <v>1018383.12099678</v>
      </c>
      <c r="O43" s="179">
        <f t="shared" si="4"/>
        <v>4837.3198247347018</v>
      </c>
      <c r="P43" s="179">
        <f t="shared" si="5"/>
        <v>2815.754581399553</v>
      </c>
      <c r="Q43" s="179">
        <f t="shared" si="6"/>
        <v>7653.0744061342548</v>
      </c>
      <c r="R43" s="139">
        <f t="shared" si="7"/>
        <v>1015567.3664153805</v>
      </c>
    </row>
    <row r="44" spans="1:18" x14ac:dyDescent="0.35">
      <c r="A44" s="124">
        <f t="shared" si="8"/>
        <v>46082</v>
      </c>
      <c r="B44" s="125">
        <v>31</v>
      </c>
      <c r="C44" s="126">
        <f t="shared" si="9"/>
        <v>7363216.7465324635</v>
      </c>
      <c r="D44" s="177">
        <f t="shared" si="1"/>
        <v>34975.279546029189</v>
      </c>
      <c r="E44" s="177">
        <f t="shared" si="0"/>
        <v>16527.147522566062</v>
      </c>
      <c r="F44" s="177">
        <f t="shared" si="2"/>
        <v>51502.427068595251</v>
      </c>
      <c r="G44" s="126">
        <f t="shared" si="3"/>
        <v>7346689.5990098976</v>
      </c>
      <c r="L44" s="178">
        <f t="shared" si="10"/>
        <v>46082</v>
      </c>
      <c r="M44" s="132">
        <v>31</v>
      </c>
      <c r="N44" s="139">
        <f t="shared" si="11"/>
        <v>1015567.3664153805</v>
      </c>
      <c r="O44" s="179">
        <f t="shared" si="4"/>
        <v>4823.9449904730554</v>
      </c>
      <c r="P44" s="179">
        <f t="shared" si="5"/>
        <v>2829.1294156612007</v>
      </c>
      <c r="Q44" s="179">
        <f t="shared" si="6"/>
        <v>7653.0744061342557</v>
      </c>
      <c r="R44" s="139">
        <f t="shared" si="7"/>
        <v>1012738.2369997193</v>
      </c>
    </row>
    <row r="45" spans="1:18" x14ac:dyDescent="0.35">
      <c r="A45" s="124">
        <f t="shared" si="8"/>
        <v>46113</v>
      </c>
      <c r="B45" s="125">
        <v>32</v>
      </c>
      <c r="C45" s="126">
        <f t="shared" si="9"/>
        <v>7346689.5990098976</v>
      </c>
      <c r="D45" s="177">
        <f t="shared" si="1"/>
        <v>34896.775595297004</v>
      </c>
      <c r="E45" s="177">
        <f t="shared" si="0"/>
        <v>16605.65147329825</v>
      </c>
      <c r="F45" s="177">
        <f t="shared" si="2"/>
        <v>51502.427068595251</v>
      </c>
      <c r="G45" s="126">
        <f t="shared" si="3"/>
        <v>7330083.9475365989</v>
      </c>
      <c r="L45" s="178">
        <f t="shared" si="10"/>
        <v>46113</v>
      </c>
      <c r="M45" s="132">
        <v>32</v>
      </c>
      <c r="N45" s="139">
        <f t="shared" si="11"/>
        <v>1012738.2369997193</v>
      </c>
      <c r="O45" s="179">
        <f t="shared" si="4"/>
        <v>4810.5066257486633</v>
      </c>
      <c r="P45" s="179">
        <f t="shared" si="5"/>
        <v>2842.567780385592</v>
      </c>
      <c r="Q45" s="179">
        <f t="shared" si="6"/>
        <v>7653.0744061342557</v>
      </c>
      <c r="R45" s="139">
        <f t="shared" si="7"/>
        <v>1009895.6692193337</v>
      </c>
    </row>
    <row r="46" spans="1:18" x14ac:dyDescent="0.35">
      <c r="A46" s="124">
        <f t="shared" si="8"/>
        <v>46143</v>
      </c>
      <c r="B46" s="125">
        <v>33</v>
      </c>
      <c r="C46" s="126">
        <f t="shared" si="9"/>
        <v>7330083.9475365989</v>
      </c>
      <c r="D46" s="177">
        <f t="shared" si="1"/>
        <v>34817.898750798835</v>
      </c>
      <c r="E46" s="177">
        <f t="shared" si="0"/>
        <v>16684.528317796419</v>
      </c>
      <c r="F46" s="177">
        <f t="shared" si="2"/>
        <v>51502.427068595251</v>
      </c>
      <c r="G46" s="126">
        <f t="shared" si="3"/>
        <v>7313399.4192188028</v>
      </c>
      <c r="L46" s="178">
        <f t="shared" si="10"/>
        <v>46143</v>
      </c>
      <c r="M46" s="132">
        <v>33</v>
      </c>
      <c r="N46" s="139">
        <f t="shared" si="11"/>
        <v>1009895.6692193337</v>
      </c>
      <c r="O46" s="179">
        <f t="shared" si="4"/>
        <v>4797.0044287918317</v>
      </c>
      <c r="P46" s="179">
        <f t="shared" si="5"/>
        <v>2856.069977342424</v>
      </c>
      <c r="Q46" s="179">
        <f t="shared" si="6"/>
        <v>7653.0744061342557</v>
      </c>
      <c r="R46" s="139">
        <f t="shared" si="7"/>
        <v>1007039.5992419913</v>
      </c>
    </row>
    <row r="47" spans="1:18" x14ac:dyDescent="0.35">
      <c r="A47" s="124">
        <f t="shared" si="8"/>
        <v>46174</v>
      </c>
      <c r="B47" s="125">
        <v>34</v>
      </c>
      <c r="C47" s="126">
        <f t="shared" si="9"/>
        <v>7313399.4192188028</v>
      </c>
      <c r="D47" s="177">
        <f t="shared" si="1"/>
        <v>34738.647241289298</v>
      </c>
      <c r="E47" s="177">
        <f t="shared" si="0"/>
        <v>16763.779827305952</v>
      </c>
      <c r="F47" s="177">
        <f t="shared" si="2"/>
        <v>51502.427068595251</v>
      </c>
      <c r="G47" s="126">
        <f t="shared" si="3"/>
        <v>7296635.6393914968</v>
      </c>
      <c r="L47" s="178">
        <f t="shared" si="10"/>
        <v>46174</v>
      </c>
      <c r="M47" s="132">
        <v>34</v>
      </c>
      <c r="N47" s="139">
        <f t="shared" si="11"/>
        <v>1007039.5992419913</v>
      </c>
      <c r="O47" s="179">
        <f t="shared" si="4"/>
        <v>4783.4380963994554</v>
      </c>
      <c r="P47" s="179">
        <f t="shared" si="5"/>
        <v>2869.6363097348003</v>
      </c>
      <c r="Q47" s="179">
        <f t="shared" si="6"/>
        <v>7653.0744061342557</v>
      </c>
      <c r="R47" s="139">
        <f t="shared" si="7"/>
        <v>1004169.9629322565</v>
      </c>
    </row>
    <row r="48" spans="1:18" x14ac:dyDescent="0.35">
      <c r="A48" s="124">
        <f t="shared" si="8"/>
        <v>46204</v>
      </c>
      <c r="B48" s="125">
        <v>35</v>
      </c>
      <c r="C48" s="126">
        <f t="shared" si="9"/>
        <v>7296635.6393914968</v>
      </c>
      <c r="D48" s="177">
        <f t="shared" si="1"/>
        <v>34659.019287109601</v>
      </c>
      <c r="E48" s="177">
        <f t="shared" si="0"/>
        <v>16843.407781485654</v>
      </c>
      <c r="F48" s="177">
        <f t="shared" si="2"/>
        <v>51502.427068595251</v>
      </c>
      <c r="G48" s="126">
        <f t="shared" si="3"/>
        <v>7279792.2316100113</v>
      </c>
      <c r="L48" s="178">
        <f t="shared" si="10"/>
        <v>46204</v>
      </c>
      <c r="M48" s="132">
        <v>35</v>
      </c>
      <c r="N48" s="139">
        <f t="shared" si="11"/>
        <v>1004169.9629322565</v>
      </c>
      <c r="O48" s="179">
        <f t="shared" si="4"/>
        <v>4769.8073239282157</v>
      </c>
      <c r="P48" s="179">
        <f t="shared" si="5"/>
        <v>2883.2670822060404</v>
      </c>
      <c r="Q48" s="179">
        <f t="shared" si="6"/>
        <v>7653.0744061342557</v>
      </c>
      <c r="R48" s="139">
        <f t="shared" si="7"/>
        <v>1001286.6958500504</v>
      </c>
    </row>
    <row r="49" spans="1:18" x14ac:dyDescent="0.35">
      <c r="A49" s="124">
        <f t="shared" si="8"/>
        <v>46235</v>
      </c>
      <c r="B49" s="125">
        <v>36</v>
      </c>
      <c r="C49" s="126">
        <f t="shared" si="9"/>
        <v>7279792.2316100113</v>
      </c>
      <c r="D49" s="177">
        <f t="shared" si="1"/>
        <v>34579.013100147546</v>
      </c>
      <c r="E49" s="177">
        <f t="shared" si="0"/>
        <v>16923.413968447712</v>
      </c>
      <c r="F49" s="177">
        <f t="shared" si="2"/>
        <v>51502.427068595258</v>
      </c>
      <c r="G49" s="126">
        <f t="shared" si="3"/>
        <v>7262868.8176415637</v>
      </c>
      <c r="L49" s="178">
        <f t="shared" si="10"/>
        <v>46235</v>
      </c>
      <c r="M49" s="132">
        <v>36</v>
      </c>
      <c r="N49" s="139">
        <f t="shared" si="11"/>
        <v>1001286.6958500504</v>
      </c>
      <c r="O49" s="179">
        <f t="shared" si="4"/>
        <v>4756.1118052877373</v>
      </c>
      <c r="P49" s="179">
        <f t="shared" si="5"/>
        <v>2896.9626008465193</v>
      </c>
      <c r="Q49" s="179">
        <f t="shared" si="6"/>
        <v>7653.0744061342566</v>
      </c>
      <c r="R49" s="139">
        <f t="shared" si="7"/>
        <v>998389.73324920388</v>
      </c>
    </row>
    <row r="50" spans="1:18" x14ac:dyDescent="0.35">
      <c r="A50" s="124">
        <f t="shared" si="8"/>
        <v>46266</v>
      </c>
      <c r="B50" s="125">
        <v>37</v>
      </c>
      <c r="C50" s="126">
        <f t="shared" si="9"/>
        <v>7262868.8176415637</v>
      </c>
      <c r="D50" s="177">
        <f t="shared" si="1"/>
        <v>34498.626883797406</v>
      </c>
      <c r="E50" s="177">
        <f t="shared" si="0"/>
        <v>17003.800184797838</v>
      </c>
      <c r="F50" s="177">
        <f t="shared" si="2"/>
        <v>51502.427068595243</v>
      </c>
      <c r="G50" s="126">
        <f t="shared" si="3"/>
        <v>7245865.0174567662</v>
      </c>
      <c r="L50" s="178">
        <f t="shared" si="10"/>
        <v>46266</v>
      </c>
      <c r="M50" s="132">
        <v>37</v>
      </c>
      <c r="N50" s="139">
        <f t="shared" si="11"/>
        <v>998389.73324920388</v>
      </c>
      <c r="O50" s="179">
        <f t="shared" si="4"/>
        <v>4742.3512329337145</v>
      </c>
      <c r="P50" s="179">
        <f t="shared" si="5"/>
        <v>2910.7231732005398</v>
      </c>
      <c r="Q50" s="179">
        <f t="shared" si="6"/>
        <v>7653.0744061342539</v>
      </c>
      <c r="R50" s="139">
        <f t="shared" si="7"/>
        <v>995479.01007600338</v>
      </c>
    </row>
    <row r="51" spans="1:18" x14ac:dyDescent="0.35">
      <c r="A51" s="124">
        <f t="shared" si="8"/>
        <v>46296</v>
      </c>
      <c r="B51" s="125">
        <v>38</v>
      </c>
      <c r="C51" s="126">
        <f t="shared" si="9"/>
        <v>7245865.0174567662</v>
      </c>
      <c r="D51" s="177">
        <f t="shared" si="1"/>
        <v>34417.858832919621</v>
      </c>
      <c r="E51" s="177">
        <f t="shared" si="0"/>
        <v>17084.568235675626</v>
      </c>
      <c r="F51" s="177">
        <f t="shared" si="2"/>
        <v>51502.427068595251</v>
      </c>
      <c r="G51" s="126">
        <f t="shared" si="3"/>
        <v>7228780.4492210904</v>
      </c>
      <c r="L51" s="178">
        <f t="shared" si="10"/>
        <v>46296</v>
      </c>
      <c r="M51" s="132">
        <v>38</v>
      </c>
      <c r="N51" s="139">
        <f t="shared" si="11"/>
        <v>995479.01007600338</v>
      </c>
      <c r="O51" s="179">
        <f t="shared" si="4"/>
        <v>4728.5252978610124</v>
      </c>
      <c r="P51" s="179">
        <f t="shared" si="5"/>
        <v>2924.5491082732428</v>
      </c>
      <c r="Q51" s="179">
        <f t="shared" si="6"/>
        <v>7653.0744061342557</v>
      </c>
      <c r="R51" s="139">
        <f t="shared" si="7"/>
        <v>992554.46096773015</v>
      </c>
    </row>
    <row r="52" spans="1:18" x14ac:dyDescent="0.35">
      <c r="A52" s="124">
        <f t="shared" si="8"/>
        <v>46327</v>
      </c>
      <c r="B52" s="125">
        <v>39</v>
      </c>
      <c r="C52" s="126">
        <f t="shared" si="9"/>
        <v>7228780.4492210904</v>
      </c>
      <c r="D52" s="177">
        <f t="shared" si="1"/>
        <v>34336.70713380017</v>
      </c>
      <c r="E52" s="177">
        <f t="shared" si="0"/>
        <v>17165.719934795085</v>
      </c>
      <c r="F52" s="177">
        <f t="shared" si="2"/>
        <v>51502.427068595251</v>
      </c>
      <c r="G52" s="126">
        <f t="shared" si="3"/>
        <v>7211614.7292862954</v>
      </c>
      <c r="L52" s="178">
        <f t="shared" si="10"/>
        <v>46327</v>
      </c>
      <c r="M52" s="132">
        <v>39</v>
      </c>
      <c r="N52" s="139">
        <f t="shared" si="11"/>
        <v>992554.46096773015</v>
      </c>
      <c r="O52" s="179">
        <f t="shared" si="4"/>
        <v>4714.6336895967161</v>
      </c>
      <c r="P52" s="179">
        <f t="shared" si="5"/>
        <v>2938.4407165375405</v>
      </c>
      <c r="Q52" s="179">
        <f t="shared" si="6"/>
        <v>7653.0744061342566</v>
      </c>
      <c r="R52" s="139">
        <f t="shared" si="7"/>
        <v>989616.02025119262</v>
      </c>
    </row>
    <row r="53" spans="1:18" x14ac:dyDescent="0.35">
      <c r="A53" s="124">
        <f t="shared" si="8"/>
        <v>46357</v>
      </c>
      <c r="B53" s="125">
        <v>40</v>
      </c>
      <c r="C53" s="126">
        <f t="shared" si="9"/>
        <v>7211614.7292862954</v>
      </c>
      <c r="D53" s="177">
        <f t="shared" si="1"/>
        <v>34255.169964109897</v>
      </c>
      <c r="E53" s="177">
        <f t="shared" si="0"/>
        <v>17247.257104485361</v>
      </c>
      <c r="F53" s="177">
        <f t="shared" si="2"/>
        <v>51502.427068595258</v>
      </c>
      <c r="G53" s="126">
        <f t="shared" si="3"/>
        <v>7194367.4721818101</v>
      </c>
      <c r="L53" s="178">
        <f t="shared" si="10"/>
        <v>46357</v>
      </c>
      <c r="M53" s="132">
        <v>40</v>
      </c>
      <c r="N53" s="139">
        <f t="shared" si="11"/>
        <v>989616.02025119262</v>
      </c>
      <c r="O53" s="179">
        <f t="shared" si="4"/>
        <v>4700.6760961931623</v>
      </c>
      <c r="P53" s="179">
        <f t="shared" si="5"/>
        <v>2952.3983099410939</v>
      </c>
      <c r="Q53" s="179">
        <f t="shared" si="6"/>
        <v>7653.0744061342557</v>
      </c>
      <c r="R53" s="139">
        <f t="shared" si="7"/>
        <v>986663.62194125156</v>
      </c>
    </row>
    <row r="54" spans="1:18" x14ac:dyDescent="0.35">
      <c r="A54" s="124">
        <f t="shared" si="8"/>
        <v>46388</v>
      </c>
      <c r="B54" s="125">
        <v>41</v>
      </c>
      <c r="C54" s="126">
        <f t="shared" si="9"/>
        <v>7194367.4721818101</v>
      </c>
      <c r="D54" s="177">
        <f t="shared" si="1"/>
        <v>34173.245492863585</v>
      </c>
      <c r="E54" s="177">
        <f t="shared" si="0"/>
        <v>17329.181575731669</v>
      </c>
      <c r="F54" s="177">
        <f t="shared" si="2"/>
        <v>51502.427068595251</v>
      </c>
      <c r="G54" s="126">
        <f t="shared" si="3"/>
        <v>7177038.2906060787</v>
      </c>
      <c r="L54" s="178">
        <f t="shared" si="10"/>
        <v>46388</v>
      </c>
      <c r="M54" s="132">
        <v>41</v>
      </c>
      <c r="N54" s="139">
        <f t="shared" si="11"/>
        <v>986663.62194125156</v>
      </c>
      <c r="O54" s="179">
        <f t="shared" si="4"/>
        <v>4686.6522042209417</v>
      </c>
      <c r="P54" s="179">
        <f t="shared" si="5"/>
        <v>2966.4222019133144</v>
      </c>
      <c r="Q54" s="179">
        <f t="shared" si="6"/>
        <v>7653.0744061342557</v>
      </c>
      <c r="R54" s="139">
        <f t="shared" si="7"/>
        <v>983697.19973933825</v>
      </c>
    </row>
    <row r="55" spans="1:18" x14ac:dyDescent="0.35">
      <c r="A55" s="124">
        <f t="shared" si="8"/>
        <v>46419</v>
      </c>
      <c r="B55" s="125">
        <v>42</v>
      </c>
      <c r="C55" s="126">
        <f t="shared" si="9"/>
        <v>7177038.2906060787</v>
      </c>
      <c r="D55" s="177">
        <f t="shared" si="1"/>
        <v>34090.931880378863</v>
      </c>
      <c r="E55" s="177">
        <f t="shared" si="0"/>
        <v>17411.495188216395</v>
      </c>
      <c r="F55" s="177">
        <f t="shared" si="2"/>
        <v>51502.427068595258</v>
      </c>
      <c r="G55" s="126">
        <f t="shared" si="3"/>
        <v>7159626.795417862</v>
      </c>
      <c r="L55" s="178">
        <f t="shared" si="10"/>
        <v>46419</v>
      </c>
      <c r="M55" s="132">
        <v>42</v>
      </c>
      <c r="N55" s="139">
        <f t="shared" si="11"/>
        <v>983697.19973933825</v>
      </c>
      <c r="O55" s="179">
        <f t="shared" si="4"/>
        <v>4672.5616987618532</v>
      </c>
      <c r="P55" s="179">
        <f t="shared" si="5"/>
        <v>2980.5127073724025</v>
      </c>
      <c r="Q55" s="179">
        <f t="shared" si="6"/>
        <v>7653.0744061342557</v>
      </c>
      <c r="R55" s="139">
        <f t="shared" si="7"/>
        <v>980716.68703196582</v>
      </c>
    </row>
    <row r="56" spans="1:18" x14ac:dyDescent="0.35">
      <c r="A56" s="124">
        <f t="shared" si="8"/>
        <v>46447</v>
      </c>
      <c r="B56" s="125">
        <v>43</v>
      </c>
      <c r="C56" s="126">
        <f t="shared" si="9"/>
        <v>7159626.795417862</v>
      </c>
      <c r="D56" s="177">
        <f t="shared" si="1"/>
        <v>34008.22727823483</v>
      </c>
      <c r="E56" s="177">
        <f t="shared" si="0"/>
        <v>17494.199790360424</v>
      </c>
      <c r="F56" s="177">
        <f t="shared" si="2"/>
        <v>51502.427068595251</v>
      </c>
      <c r="G56" s="126">
        <f t="shared" si="3"/>
        <v>7142132.5956275016</v>
      </c>
      <c r="L56" s="178">
        <f t="shared" si="10"/>
        <v>46447</v>
      </c>
      <c r="M56" s="132">
        <v>43</v>
      </c>
      <c r="N56" s="139">
        <f t="shared" si="11"/>
        <v>980716.68703196582</v>
      </c>
      <c r="O56" s="179">
        <f t="shared" si="4"/>
        <v>4658.4042634018342</v>
      </c>
      <c r="P56" s="179">
        <f t="shared" si="5"/>
        <v>2994.6701427324215</v>
      </c>
      <c r="Q56" s="179">
        <f t="shared" si="6"/>
        <v>7653.0744061342557</v>
      </c>
      <c r="R56" s="139">
        <f t="shared" si="7"/>
        <v>977722.01688923337</v>
      </c>
    </row>
    <row r="57" spans="1:18" x14ac:dyDescent="0.35">
      <c r="A57" s="124">
        <f t="shared" si="8"/>
        <v>46478</v>
      </c>
      <c r="B57" s="125">
        <v>44</v>
      </c>
      <c r="C57" s="126">
        <f t="shared" si="9"/>
        <v>7142132.5956275016</v>
      </c>
      <c r="D57" s="177">
        <f t="shared" si="1"/>
        <v>33925.129829230616</v>
      </c>
      <c r="E57" s="177">
        <f t="shared" si="0"/>
        <v>17577.297239364631</v>
      </c>
      <c r="F57" s="177">
        <f t="shared" si="2"/>
        <v>51502.427068595251</v>
      </c>
      <c r="G57" s="126">
        <f t="shared" si="3"/>
        <v>7124555.2983881366</v>
      </c>
      <c r="L57" s="178">
        <f t="shared" si="10"/>
        <v>46478</v>
      </c>
      <c r="M57" s="132">
        <v>44</v>
      </c>
      <c r="N57" s="139">
        <f t="shared" si="11"/>
        <v>977722.01688923337</v>
      </c>
      <c r="O57" s="179">
        <f t="shared" si="4"/>
        <v>4644.1795802238557</v>
      </c>
      <c r="P57" s="179">
        <f t="shared" si="5"/>
        <v>3008.8948259104004</v>
      </c>
      <c r="Q57" s="179">
        <f t="shared" si="6"/>
        <v>7653.0744061342557</v>
      </c>
      <c r="R57" s="139">
        <f t="shared" si="7"/>
        <v>974713.12206332292</v>
      </c>
    </row>
    <row r="58" spans="1:18" x14ac:dyDescent="0.35">
      <c r="A58" s="124">
        <f t="shared" si="8"/>
        <v>46508</v>
      </c>
      <c r="B58" s="125">
        <v>45</v>
      </c>
      <c r="C58" s="126">
        <f t="shared" si="9"/>
        <v>7124555.2983881366</v>
      </c>
      <c r="D58" s="177">
        <f t="shared" si="1"/>
        <v>33841.637667343639</v>
      </c>
      <c r="E58" s="177">
        <f t="shared" si="0"/>
        <v>17660.789401251615</v>
      </c>
      <c r="F58" s="177">
        <f t="shared" si="2"/>
        <v>51502.427068595251</v>
      </c>
      <c r="G58" s="126">
        <f t="shared" si="3"/>
        <v>7106894.5089868847</v>
      </c>
      <c r="L58" s="178">
        <f t="shared" si="10"/>
        <v>46508</v>
      </c>
      <c r="M58" s="132">
        <v>45</v>
      </c>
      <c r="N58" s="139">
        <f t="shared" si="11"/>
        <v>974713.12206332292</v>
      </c>
      <c r="O58" s="179">
        <f t="shared" si="4"/>
        <v>4629.8873298007811</v>
      </c>
      <c r="P58" s="179">
        <f t="shared" si="5"/>
        <v>3023.187076333475</v>
      </c>
      <c r="Q58" s="179">
        <f t="shared" si="6"/>
        <v>7653.0744061342557</v>
      </c>
      <c r="R58" s="139">
        <f t="shared" si="7"/>
        <v>971689.93498698948</v>
      </c>
    </row>
    <row r="59" spans="1:18" x14ac:dyDescent="0.35">
      <c r="A59" s="124">
        <f t="shared" si="8"/>
        <v>46539</v>
      </c>
      <c r="B59" s="125">
        <v>46</v>
      </c>
      <c r="C59" s="126">
        <f t="shared" si="9"/>
        <v>7106894.5089868847</v>
      </c>
      <c r="D59" s="177">
        <f t="shared" si="1"/>
        <v>33757.748917687684</v>
      </c>
      <c r="E59" s="177">
        <f t="shared" si="0"/>
        <v>17744.678150907559</v>
      </c>
      <c r="F59" s="177">
        <f t="shared" si="2"/>
        <v>51502.427068595243</v>
      </c>
      <c r="G59" s="126">
        <f t="shared" si="3"/>
        <v>7089149.8308359776</v>
      </c>
      <c r="L59" s="178">
        <f t="shared" si="10"/>
        <v>46539</v>
      </c>
      <c r="M59" s="132">
        <v>46</v>
      </c>
      <c r="N59" s="139">
        <f t="shared" si="11"/>
        <v>971689.93498698948</v>
      </c>
      <c r="O59" s="179">
        <f t="shared" si="4"/>
        <v>4615.5271911881964</v>
      </c>
      <c r="P59" s="179">
        <f t="shared" si="5"/>
        <v>3037.5472149460588</v>
      </c>
      <c r="Q59" s="179">
        <f t="shared" si="6"/>
        <v>7653.0744061342557</v>
      </c>
      <c r="R59" s="139">
        <f t="shared" si="7"/>
        <v>968652.38777204347</v>
      </c>
    </row>
    <row r="60" spans="1:18" x14ac:dyDescent="0.35">
      <c r="A60" s="124">
        <f t="shared" si="8"/>
        <v>46569</v>
      </c>
      <c r="B60" s="125">
        <v>47</v>
      </c>
      <c r="C60" s="126">
        <f t="shared" si="9"/>
        <v>7089149.8308359776</v>
      </c>
      <c r="D60" s="177">
        <f t="shared" si="1"/>
        <v>33673.461696470877</v>
      </c>
      <c r="E60" s="177">
        <f t="shared" si="0"/>
        <v>17828.96537212437</v>
      </c>
      <c r="F60" s="177">
        <f t="shared" si="2"/>
        <v>51502.427068595251</v>
      </c>
      <c r="G60" s="126">
        <f t="shared" si="3"/>
        <v>7071320.8654638529</v>
      </c>
      <c r="L60" s="178">
        <f t="shared" si="10"/>
        <v>46569</v>
      </c>
      <c r="M60" s="132">
        <v>47</v>
      </c>
      <c r="N60" s="139">
        <f t="shared" si="11"/>
        <v>968652.38777204347</v>
      </c>
      <c r="O60" s="179">
        <f t="shared" si="4"/>
        <v>4601.0988419172027</v>
      </c>
      <c r="P60" s="179">
        <f t="shared" si="5"/>
        <v>3051.9755642170521</v>
      </c>
      <c r="Q60" s="179">
        <f t="shared" si="6"/>
        <v>7653.0744061342548</v>
      </c>
      <c r="R60" s="139">
        <f t="shared" si="7"/>
        <v>965600.41220782639</v>
      </c>
    </row>
    <row r="61" spans="1:18" x14ac:dyDescent="0.35">
      <c r="A61" s="124">
        <f t="shared" si="8"/>
        <v>46600</v>
      </c>
      <c r="B61" s="125">
        <v>48</v>
      </c>
      <c r="C61" s="126">
        <f t="shared" si="9"/>
        <v>7071320.8654638529</v>
      </c>
      <c r="D61" s="177">
        <f t="shared" si="1"/>
        <v>33588.774110953294</v>
      </c>
      <c r="E61" s="177">
        <f t="shared" si="0"/>
        <v>17913.652957641963</v>
      </c>
      <c r="F61" s="177">
        <f t="shared" si="2"/>
        <v>51502.427068595258</v>
      </c>
      <c r="G61" s="126">
        <f t="shared" si="3"/>
        <v>7053407.2125062114</v>
      </c>
      <c r="L61" s="178">
        <f t="shared" si="10"/>
        <v>46600</v>
      </c>
      <c r="M61" s="132">
        <v>48</v>
      </c>
      <c r="N61" s="139">
        <f t="shared" si="11"/>
        <v>965600.41220782639</v>
      </c>
      <c r="O61" s="179">
        <f t="shared" si="4"/>
        <v>4586.6019579871727</v>
      </c>
      <c r="P61" s="179">
        <f t="shared" si="5"/>
        <v>3066.4724481470835</v>
      </c>
      <c r="Q61" s="179">
        <f t="shared" si="6"/>
        <v>7653.0744061342557</v>
      </c>
      <c r="R61" s="139">
        <f t="shared" si="7"/>
        <v>962533.93975967926</v>
      </c>
    </row>
    <row r="62" spans="1:18" x14ac:dyDescent="0.35">
      <c r="A62" s="124">
        <f t="shared" si="8"/>
        <v>46631</v>
      </c>
      <c r="B62" s="125">
        <v>49</v>
      </c>
      <c r="C62" s="126">
        <f t="shared" si="9"/>
        <v>7053407.2125062114</v>
      </c>
      <c r="D62" s="177">
        <f t="shared" si="1"/>
        <v>33503.684259404487</v>
      </c>
      <c r="E62" s="177">
        <f t="shared" si="0"/>
        <v>17998.74280919076</v>
      </c>
      <c r="F62" s="177">
        <f t="shared" si="2"/>
        <v>51502.427068595251</v>
      </c>
      <c r="G62" s="126">
        <f t="shared" si="3"/>
        <v>7035408.4696970209</v>
      </c>
      <c r="L62" s="178">
        <f t="shared" si="10"/>
        <v>46631</v>
      </c>
      <c r="M62" s="132">
        <v>49</v>
      </c>
      <c r="N62" s="139">
        <f t="shared" si="11"/>
        <v>962533.93975967926</v>
      </c>
      <c r="O62" s="179">
        <f t="shared" si="4"/>
        <v>4572.0362138584733</v>
      </c>
      <c r="P62" s="179">
        <f t="shared" si="5"/>
        <v>3081.0381922757815</v>
      </c>
      <c r="Q62" s="179">
        <f t="shared" si="6"/>
        <v>7653.0744061342548</v>
      </c>
      <c r="R62" s="139">
        <f t="shared" si="7"/>
        <v>959452.90156740346</v>
      </c>
    </row>
    <row r="63" spans="1:18" x14ac:dyDescent="0.35">
      <c r="A63" s="124">
        <f t="shared" si="8"/>
        <v>46661</v>
      </c>
      <c r="B63" s="125">
        <v>50</v>
      </c>
      <c r="C63" s="126">
        <f t="shared" si="9"/>
        <v>7035408.4696970209</v>
      </c>
      <c r="D63" s="177">
        <f t="shared" si="1"/>
        <v>33418.190231060835</v>
      </c>
      <c r="E63" s="177">
        <f t="shared" si="0"/>
        <v>18084.236837534419</v>
      </c>
      <c r="F63" s="177">
        <f t="shared" si="2"/>
        <v>51502.427068595251</v>
      </c>
      <c r="G63" s="126">
        <f t="shared" si="3"/>
        <v>7017324.2328594867</v>
      </c>
      <c r="L63" s="178">
        <f t="shared" si="10"/>
        <v>46661</v>
      </c>
      <c r="M63" s="132">
        <v>50</v>
      </c>
      <c r="N63" s="139">
        <f t="shared" si="11"/>
        <v>959452.90156740346</v>
      </c>
      <c r="O63" s="179">
        <f t="shared" si="4"/>
        <v>4557.4012824451638</v>
      </c>
      <c r="P63" s="179">
        <f t="shared" si="5"/>
        <v>3095.6731236890923</v>
      </c>
      <c r="Q63" s="179">
        <f t="shared" si="6"/>
        <v>7653.0744061342557</v>
      </c>
      <c r="R63" s="139">
        <f t="shared" si="7"/>
        <v>956357.22844371432</v>
      </c>
    </row>
    <row r="64" spans="1:18" x14ac:dyDescent="0.35">
      <c r="A64" s="124">
        <f t="shared" si="8"/>
        <v>46692</v>
      </c>
      <c r="B64" s="125">
        <v>51</v>
      </c>
      <c r="C64" s="126">
        <f t="shared" si="9"/>
        <v>7017324.2328594867</v>
      </c>
      <c r="D64" s="177">
        <f t="shared" si="1"/>
        <v>33332.290106082546</v>
      </c>
      <c r="E64" s="177">
        <f t="shared" si="0"/>
        <v>18170.136962512708</v>
      </c>
      <c r="F64" s="177">
        <f t="shared" si="2"/>
        <v>51502.427068595251</v>
      </c>
      <c r="G64" s="126">
        <f t="shared" si="3"/>
        <v>6999154.0958969742</v>
      </c>
      <c r="L64" s="178">
        <f t="shared" si="10"/>
        <v>46692</v>
      </c>
      <c r="M64" s="132">
        <v>51</v>
      </c>
      <c r="N64" s="139">
        <f t="shared" si="11"/>
        <v>956357.22844371432</v>
      </c>
      <c r="O64" s="179">
        <f t="shared" si="4"/>
        <v>4542.6968351076403</v>
      </c>
      <c r="P64" s="179">
        <f t="shared" si="5"/>
        <v>3110.3775710266159</v>
      </c>
      <c r="Q64" s="179">
        <f t="shared" si="6"/>
        <v>7653.0744061342557</v>
      </c>
      <c r="R64" s="139">
        <f t="shared" si="7"/>
        <v>953246.85087268776</v>
      </c>
    </row>
    <row r="65" spans="1:18" x14ac:dyDescent="0.35">
      <c r="A65" s="124">
        <f t="shared" si="8"/>
        <v>46722</v>
      </c>
      <c r="B65" s="125">
        <v>52</v>
      </c>
      <c r="C65" s="126">
        <f t="shared" si="9"/>
        <v>6999154.0958969742</v>
      </c>
      <c r="D65" s="177">
        <f t="shared" si="1"/>
        <v>33245.981955510615</v>
      </c>
      <c r="E65" s="177">
        <f t="shared" si="0"/>
        <v>18256.445113084643</v>
      </c>
      <c r="F65" s="177">
        <f t="shared" si="2"/>
        <v>51502.427068595258</v>
      </c>
      <c r="G65" s="126">
        <f t="shared" si="3"/>
        <v>6980897.6507838899</v>
      </c>
      <c r="L65" s="178">
        <f t="shared" si="10"/>
        <v>46722</v>
      </c>
      <c r="M65" s="132">
        <v>52</v>
      </c>
      <c r="N65" s="139">
        <f t="shared" si="11"/>
        <v>953246.85087268776</v>
      </c>
      <c r="O65" s="179">
        <f t="shared" si="4"/>
        <v>4527.9225416452646</v>
      </c>
      <c r="P65" s="179">
        <f t="shared" si="5"/>
        <v>3125.1518644889911</v>
      </c>
      <c r="Q65" s="179">
        <f t="shared" si="6"/>
        <v>7653.0744061342557</v>
      </c>
      <c r="R65" s="139">
        <f t="shared" si="7"/>
        <v>950121.6990081988</v>
      </c>
    </row>
    <row r="66" spans="1:18" x14ac:dyDescent="0.35">
      <c r="A66" s="124">
        <f t="shared" si="8"/>
        <v>46753</v>
      </c>
      <c r="B66" s="125">
        <v>53</v>
      </c>
      <c r="C66" s="126">
        <f t="shared" si="9"/>
        <v>6980897.6507838899</v>
      </c>
      <c r="D66" s="177">
        <f t="shared" si="1"/>
        <v>33159.263841223466</v>
      </c>
      <c r="E66" s="177">
        <f t="shared" si="0"/>
        <v>18343.163227371791</v>
      </c>
      <c r="F66" s="177">
        <f t="shared" si="2"/>
        <v>51502.427068595258</v>
      </c>
      <c r="G66" s="126">
        <f t="shared" si="3"/>
        <v>6962554.4875565181</v>
      </c>
      <c r="L66" s="178">
        <f t="shared" si="10"/>
        <v>46753</v>
      </c>
      <c r="M66" s="132">
        <v>53</v>
      </c>
      <c r="N66" s="139">
        <f t="shared" si="11"/>
        <v>950121.6990081988</v>
      </c>
      <c r="O66" s="179">
        <f t="shared" si="4"/>
        <v>4513.0780702889424</v>
      </c>
      <c r="P66" s="179">
        <f t="shared" si="5"/>
        <v>3139.9963358453138</v>
      </c>
      <c r="Q66" s="179">
        <f t="shared" si="6"/>
        <v>7653.0744061342557</v>
      </c>
      <c r="R66" s="139">
        <f t="shared" si="7"/>
        <v>946981.70267235348</v>
      </c>
    </row>
    <row r="67" spans="1:18" x14ac:dyDescent="0.35">
      <c r="A67" s="124">
        <f t="shared" si="8"/>
        <v>46784</v>
      </c>
      <c r="B67" s="125">
        <v>54</v>
      </c>
      <c r="C67" s="126">
        <f t="shared" si="9"/>
        <v>6962554.4875565181</v>
      </c>
      <c r="D67" s="177">
        <f t="shared" si="1"/>
        <v>33072.133815893438</v>
      </c>
      <c r="E67" s="177">
        <f t="shared" si="0"/>
        <v>18430.293252701809</v>
      </c>
      <c r="F67" s="177">
        <f t="shared" si="2"/>
        <v>51502.427068595251</v>
      </c>
      <c r="G67" s="126">
        <f t="shared" si="3"/>
        <v>6944124.1943038162</v>
      </c>
      <c r="L67" s="178">
        <f t="shared" si="10"/>
        <v>46784</v>
      </c>
      <c r="M67" s="132">
        <v>54</v>
      </c>
      <c r="N67" s="139">
        <f t="shared" si="11"/>
        <v>946981.70267235348</v>
      </c>
      <c r="O67" s="179">
        <f t="shared" si="4"/>
        <v>4498.1630876936752</v>
      </c>
      <c r="P67" s="179">
        <f t="shared" si="5"/>
        <v>3154.9113184405796</v>
      </c>
      <c r="Q67" s="179">
        <f t="shared" si="6"/>
        <v>7653.0744061342548</v>
      </c>
      <c r="R67" s="139">
        <f t="shared" si="7"/>
        <v>943826.79135391291</v>
      </c>
    </row>
    <row r="68" spans="1:18" x14ac:dyDescent="0.35">
      <c r="A68" s="124">
        <f t="shared" si="8"/>
        <v>46813</v>
      </c>
      <c r="B68" s="125">
        <v>55</v>
      </c>
      <c r="C68" s="126">
        <f t="shared" si="9"/>
        <v>6944124.1943038162</v>
      </c>
      <c r="D68" s="177">
        <f t="shared" si="1"/>
        <v>32984.589922943109</v>
      </c>
      <c r="E68" s="177">
        <f t="shared" si="0"/>
        <v>18517.837145652142</v>
      </c>
      <c r="F68" s="177">
        <f t="shared" si="2"/>
        <v>51502.427068595251</v>
      </c>
      <c r="G68" s="126">
        <f t="shared" si="3"/>
        <v>6925606.3571581645</v>
      </c>
      <c r="L68" s="178">
        <f t="shared" si="10"/>
        <v>46813</v>
      </c>
      <c r="M68" s="132">
        <v>55</v>
      </c>
      <c r="N68" s="139">
        <f t="shared" si="11"/>
        <v>943826.79135391291</v>
      </c>
      <c r="O68" s="179">
        <f t="shared" si="4"/>
        <v>4483.1772589310831</v>
      </c>
      <c r="P68" s="179">
        <f t="shared" si="5"/>
        <v>3169.8971472031726</v>
      </c>
      <c r="Q68" s="179">
        <f t="shared" si="6"/>
        <v>7653.0744061342557</v>
      </c>
      <c r="R68" s="139">
        <f t="shared" si="7"/>
        <v>940656.89420670969</v>
      </c>
    </row>
    <row r="69" spans="1:18" x14ac:dyDescent="0.35">
      <c r="A69" s="124">
        <f t="shared" si="8"/>
        <v>46844</v>
      </c>
      <c r="B69" s="125">
        <v>56</v>
      </c>
      <c r="C69" s="126">
        <f t="shared" si="9"/>
        <v>6925606.3571581645</v>
      </c>
      <c r="D69" s="177">
        <f t="shared" si="1"/>
        <v>32896.630196501261</v>
      </c>
      <c r="E69" s="177">
        <f t="shared" si="0"/>
        <v>18605.796872093993</v>
      </c>
      <c r="F69" s="177">
        <f t="shared" si="2"/>
        <v>51502.427068595251</v>
      </c>
      <c r="G69" s="126">
        <f t="shared" si="3"/>
        <v>6907000.5602860702</v>
      </c>
      <c r="L69" s="178">
        <f t="shared" si="10"/>
        <v>46844</v>
      </c>
      <c r="M69" s="132">
        <v>56</v>
      </c>
      <c r="N69" s="139">
        <f t="shared" si="11"/>
        <v>940656.89420670969</v>
      </c>
      <c r="O69" s="179">
        <f t="shared" si="4"/>
        <v>4468.1202474818683</v>
      </c>
      <c r="P69" s="179">
        <f t="shared" si="5"/>
        <v>3184.9541586523878</v>
      </c>
      <c r="Q69" s="179">
        <f t="shared" si="6"/>
        <v>7653.0744061342557</v>
      </c>
      <c r="R69" s="139">
        <f t="shared" si="7"/>
        <v>937471.94004805735</v>
      </c>
    </row>
    <row r="70" spans="1:18" x14ac:dyDescent="0.35">
      <c r="A70" s="124">
        <f t="shared" si="8"/>
        <v>46874</v>
      </c>
      <c r="B70" s="125">
        <v>57</v>
      </c>
      <c r="C70" s="126">
        <f t="shared" si="9"/>
        <v>6907000.5602860702</v>
      </c>
      <c r="D70" s="177">
        <f t="shared" si="1"/>
        <v>32808.252661358812</v>
      </c>
      <c r="E70" s="177">
        <f t="shared" si="0"/>
        <v>18694.174407236438</v>
      </c>
      <c r="F70" s="177">
        <f t="shared" si="2"/>
        <v>51502.427068595251</v>
      </c>
      <c r="G70" s="126">
        <f t="shared" si="3"/>
        <v>6888306.3858788339</v>
      </c>
      <c r="L70" s="178">
        <f t="shared" si="10"/>
        <v>46874</v>
      </c>
      <c r="M70" s="132">
        <v>57</v>
      </c>
      <c r="N70" s="139">
        <f t="shared" si="11"/>
        <v>937471.94004805735</v>
      </c>
      <c r="O70" s="179">
        <f t="shared" si="4"/>
        <v>4452.9917152282687</v>
      </c>
      <c r="P70" s="179">
        <f t="shared" si="5"/>
        <v>3200.0826909059865</v>
      </c>
      <c r="Q70" s="179">
        <f t="shared" si="6"/>
        <v>7653.0744061342557</v>
      </c>
      <c r="R70" s="139">
        <f t="shared" si="7"/>
        <v>934271.85735715134</v>
      </c>
    </row>
    <row r="71" spans="1:18" x14ac:dyDescent="0.35">
      <c r="A71" s="124">
        <f t="shared" si="8"/>
        <v>46905</v>
      </c>
      <c r="B71" s="125">
        <v>58</v>
      </c>
      <c r="C71" s="126">
        <f t="shared" si="9"/>
        <v>6888306.3858788339</v>
      </c>
      <c r="D71" s="177">
        <f t="shared" si="1"/>
        <v>32719.455332924445</v>
      </c>
      <c r="E71" s="177">
        <f t="shared" si="0"/>
        <v>18782.971735670813</v>
      </c>
      <c r="F71" s="177">
        <f t="shared" si="2"/>
        <v>51502.427068595258</v>
      </c>
      <c r="G71" s="126">
        <f t="shared" si="3"/>
        <v>6869523.4141431628</v>
      </c>
      <c r="L71" s="178">
        <f t="shared" si="10"/>
        <v>46905</v>
      </c>
      <c r="M71" s="132">
        <v>58</v>
      </c>
      <c r="N71" s="139">
        <f t="shared" si="11"/>
        <v>934271.85735715134</v>
      </c>
      <c r="O71" s="179">
        <f t="shared" si="4"/>
        <v>4437.7913224464664</v>
      </c>
      <c r="P71" s="179">
        <f t="shared" si="5"/>
        <v>3215.2830836877897</v>
      </c>
      <c r="Q71" s="179">
        <f t="shared" si="6"/>
        <v>7653.0744061342557</v>
      </c>
      <c r="R71" s="139">
        <f t="shared" si="7"/>
        <v>931056.57427346357</v>
      </c>
    </row>
    <row r="72" spans="1:18" x14ac:dyDescent="0.35">
      <c r="A72" s="124">
        <f t="shared" si="8"/>
        <v>46935</v>
      </c>
      <c r="B72" s="125">
        <v>59</v>
      </c>
      <c r="C72" s="126">
        <f t="shared" si="9"/>
        <v>6869523.4141431628</v>
      </c>
      <c r="D72" s="177">
        <f t="shared" si="1"/>
        <v>32630.236217180005</v>
      </c>
      <c r="E72" s="177">
        <f t="shared" si="0"/>
        <v>18872.190851415249</v>
      </c>
      <c r="F72" s="177">
        <f t="shared" si="2"/>
        <v>51502.427068595251</v>
      </c>
      <c r="G72" s="126">
        <f t="shared" si="3"/>
        <v>6850651.2232917473</v>
      </c>
      <c r="L72" s="178">
        <f t="shared" si="10"/>
        <v>46935</v>
      </c>
      <c r="M72" s="132">
        <v>59</v>
      </c>
      <c r="N72" s="139">
        <f t="shared" si="11"/>
        <v>931056.57427346357</v>
      </c>
      <c r="O72" s="179">
        <f t="shared" si="4"/>
        <v>4422.5187277989489</v>
      </c>
      <c r="P72" s="179">
        <f t="shared" si="5"/>
        <v>3230.5556783353068</v>
      </c>
      <c r="Q72" s="179">
        <f t="shared" si="6"/>
        <v>7653.0744061342557</v>
      </c>
      <c r="R72" s="139">
        <f t="shared" si="7"/>
        <v>927826.01859512832</v>
      </c>
    </row>
    <row r="73" spans="1:18" x14ac:dyDescent="0.35">
      <c r="A73" s="124">
        <f t="shared" si="8"/>
        <v>46966</v>
      </c>
      <c r="B73" s="125">
        <v>60</v>
      </c>
      <c r="C73" s="126">
        <f>G72</f>
        <v>6850651.2232917473</v>
      </c>
      <c r="D73" s="177">
        <f t="shared" si="1"/>
        <v>32540.593310635784</v>
      </c>
      <c r="E73" s="177">
        <f t="shared" si="0"/>
        <v>18961.833757959466</v>
      </c>
      <c r="F73" s="177">
        <f t="shared" si="2"/>
        <v>51502.427068595251</v>
      </c>
      <c r="G73" s="126">
        <f>C73-E73</f>
        <v>6831689.389533788</v>
      </c>
      <c r="L73" s="178">
        <f t="shared" si="10"/>
        <v>46966</v>
      </c>
      <c r="M73" s="132">
        <v>60</v>
      </c>
      <c r="N73" s="139">
        <f>R72</f>
        <v>927826.01859512832</v>
      </c>
      <c r="O73" s="179">
        <f t="shared" si="4"/>
        <v>4407.1735883268566</v>
      </c>
      <c r="P73" s="179">
        <f t="shared" si="5"/>
        <v>3245.9008178073991</v>
      </c>
      <c r="Q73" s="179">
        <f t="shared" si="6"/>
        <v>7653.0744061342557</v>
      </c>
      <c r="R73" s="139">
        <f>N73-P73</f>
        <v>924580.11777732091</v>
      </c>
    </row>
    <row r="74" spans="1:18" x14ac:dyDescent="0.35">
      <c r="A74" s="124">
        <f t="shared" si="8"/>
        <v>46997</v>
      </c>
      <c r="B74" s="125">
        <v>61</v>
      </c>
      <c r="C74" s="126">
        <f t="shared" ref="C74:C134" si="12">G73</f>
        <v>6831689.389533788</v>
      </c>
      <c r="D74" s="177">
        <f t="shared" si="1"/>
        <v>32450.52460028548</v>
      </c>
      <c r="E74" s="177">
        <f t="shared" si="0"/>
        <v>19051.902468309778</v>
      </c>
      <c r="F74" s="177">
        <f t="shared" si="2"/>
        <v>51502.427068595258</v>
      </c>
      <c r="G74" s="126">
        <f t="shared" ref="G74:G134" si="13">C74-E74</f>
        <v>6812637.4870654782</v>
      </c>
      <c r="L74" s="178">
        <f t="shared" si="10"/>
        <v>46997</v>
      </c>
      <c r="M74" s="132">
        <v>61</v>
      </c>
      <c r="N74" s="139">
        <f t="shared" ref="N74:N134" si="14">R73</f>
        <v>924580.11777732091</v>
      </c>
      <c r="O74" s="179">
        <f t="shared" si="4"/>
        <v>4391.755559442272</v>
      </c>
      <c r="P74" s="179">
        <f t="shared" si="5"/>
        <v>3261.3188466919846</v>
      </c>
      <c r="Q74" s="179">
        <f t="shared" si="6"/>
        <v>7653.0744061342566</v>
      </c>
      <c r="R74" s="139">
        <f t="shared" ref="R74:R134" si="15">N74-P74</f>
        <v>921318.79893062892</v>
      </c>
    </row>
    <row r="75" spans="1:18" x14ac:dyDescent="0.35">
      <c r="A75" s="124">
        <f t="shared" si="8"/>
        <v>47027</v>
      </c>
      <c r="B75" s="125">
        <v>62</v>
      </c>
      <c r="C75" s="126">
        <f t="shared" si="12"/>
        <v>6812637.4870654782</v>
      </c>
      <c r="D75" s="177">
        <f t="shared" si="1"/>
        <v>32360.028063561003</v>
      </c>
      <c r="E75" s="177">
        <f t="shared" si="0"/>
        <v>19142.399005034247</v>
      </c>
      <c r="F75" s="177">
        <f t="shared" si="2"/>
        <v>51502.427068595251</v>
      </c>
      <c r="G75" s="126">
        <f t="shared" si="13"/>
        <v>6793495.0880604442</v>
      </c>
      <c r="L75" s="178">
        <f t="shared" si="10"/>
        <v>47027</v>
      </c>
      <c r="M75" s="132">
        <v>62</v>
      </c>
      <c r="N75" s="139">
        <f t="shared" si="14"/>
        <v>921318.79893062892</v>
      </c>
      <c r="O75" s="179">
        <f t="shared" si="4"/>
        <v>4376.2642949204846</v>
      </c>
      <c r="P75" s="179">
        <f t="shared" si="5"/>
        <v>3276.8101112137715</v>
      </c>
      <c r="Q75" s="179">
        <f t="shared" si="6"/>
        <v>7653.0744061342557</v>
      </c>
      <c r="R75" s="139">
        <f t="shared" si="15"/>
        <v>918041.9888194151</v>
      </c>
    </row>
    <row r="76" spans="1:18" x14ac:dyDescent="0.35">
      <c r="A76" s="124">
        <f t="shared" si="8"/>
        <v>47058</v>
      </c>
      <c r="B76" s="125">
        <v>63</v>
      </c>
      <c r="C76" s="126">
        <f t="shared" si="12"/>
        <v>6793495.0880604442</v>
      </c>
      <c r="D76" s="177">
        <f t="shared" si="1"/>
        <v>32269.101668287087</v>
      </c>
      <c r="E76" s="177">
        <f t="shared" si="0"/>
        <v>19233.32540030816</v>
      </c>
      <c r="F76" s="177">
        <f t="shared" si="2"/>
        <v>51502.427068595251</v>
      </c>
      <c r="G76" s="126">
        <f t="shared" si="13"/>
        <v>6774261.7626601364</v>
      </c>
      <c r="L76" s="178">
        <f t="shared" si="10"/>
        <v>47058</v>
      </c>
      <c r="M76" s="132">
        <v>63</v>
      </c>
      <c r="N76" s="139">
        <f t="shared" si="14"/>
        <v>918041.9888194151</v>
      </c>
      <c r="O76" s="179">
        <f t="shared" si="4"/>
        <v>4360.6994468922185</v>
      </c>
      <c r="P76" s="179">
        <f t="shared" si="5"/>
        <v>3292.3749592420372</v>
      </c>
      <c r="Q76" s="179">
        <f t="shared" si="6"/>
        <v>7653.0744061342557</v>
      </c>
      <c r="R76" s="139">
        <f t="shared" si="15"/>
        <v>914749.61386017303</v>
      </c>
    </row>
    <row r="77" spans="1:18" x14ac:dyDescent="0.35">
      <c r="A77" s="124">
        <f t="shared" si="8"/>
        <v>47088</v>
      </c>
      <c r="B77" s="125">
        <v>64</v>
      </c>
      <c r="C77" s="126">
        <f t="shared" si="12"/>
        <v>6774261.7626601364</v>
      </c>
      <c r="D77" s="177">
        <f t="shared" si="1"/>
        <v>32177.743372635628</v>
      </c>
      <c r="E77" s="177">
        <f t="shared" si="0"/>
        <v>19324.683695959626</v>
      </c>
      <c r="F77" s="177">
        <f t="shared" si="2"/>
        <v>51502.427068595251</v>
      </c>
      <c r="G77" s="126">
        <f t="shared" si="13"/>
        <v>6754937.0789641766</v>
      </c>
      <c r="L77" s="178">
        <f t="shared" si="10"/>
        <v>47088</v>
      </c>
      <c r="M77" s="132">
        <v>64</v>
      </c>
      <c r="N77" s="139">
        <f t="shared" si="14"/>
        <v>914749.61386017303</v>
      </c>
      <c r="O77" s="179">
        <f t="shared" si="4"/>
        <v>4345.0606658358192</v>
      </c>
      <c r="P77" s="179">
        <f t="shared" si="5"/>
        <v>3308.0137402984369</v>
      </c>
      <c r="Q77" s="179">
        <f t="shared" si="6"/>
        <v>7653.0744061342557</v>
      </c>
      <c r="R77" s="139">
        <f t="shared" si="15"/>
        <v>911441.60011987458</v>
      </c>
    </row>
    <row r="78" spans="1:18" x14ac:dyDescent="0.35">
      <c r="A78" s="124">
        <f t="shared" si="8"/>
        <v>47119</v>
      </c>
      <c r="B78" s="125">
        <v>65</v>
      </c>
      <c r="C78" s="126">
        <f t="shared" si="12"/>
        <v>6754937.0789641766</v>
      </c>
      <c r="D78" s="177">
        <f t="shared" si="1"/>
        <v>32085.95112507982</v>
      </c>
      <c r="E78" s="177">
        <f t="shared" ref="E78:E134" si="16">PPMT($E$10/12,B78,$E$7,-$E$8,$E$9,0)</f>
        <v>19416.475943515434</v>
      </c>
      <c r="F78" s="177">
        <f t="shared" si="2"/>
        <v>51502.427068595251</v>
      </c>
      <c r="G78" s="126">
        <f t="shared" si="13"/>
        <v>6735520.6030206615</v>
      </c>
      <c r="L78" s="178">
        <f t="shared" si="10"/>
        <v>47119</v>
      </c>
      <c r="M78" s="132">
        <v>65</v>
      </c>
      <c r="N78" s="139">
        <f t="shared" si="14"/>
        <v>911441.60011987458</v>
      </c>
      <c r="O78" s="179">
        <f t="shared" si="4"/>
        <v>4329.3476005694019</v>
      </c>
      <c r="P78" s="179">
        <f t="shared" si="5"/>
        <v>3323.7268055648547</v>
      </c>
      <c r="Q78" s="179">
        <f t="shared" si="6"/>
        <v>7653.0744061342566</v>
      </c>
      <c r="R78" s="139">
        <f t="shared" si="15"/>
        <v>908117.87331430975</v>
      </c>
    </row>
    <row r="79" spans="1:18" x14ac:dyDescent="0.35">
      <c r="A79" s="124">
        <f t="shared" si="8"/>
        <v>47150</v>
      </c>
      <c r="B79" s="125">
        <v>66</v>
      </c>
      <c r="C79" s="126">
        <f t="shared" si="12"/>
        <v>6735520.6030206615</v>
      </c>
      <c r="D79" s="177">
        <f t="shared" ref="D79:D134" si="17">IPMT($E$10/12,B79,$E$7,-$E$8,$E$9)</f>
        <v>31993.722864348118</v>
      </c>
      <c r="E79" s="177">
        <f t="shared" si="16"/>
        <v>19508.704204247133</v>
      </c>
      <c r="F79" s="177">
        <f t="shared" ref="F79:F134" si="18">SUM(D79:E79)</f>
        <v>51502.427068595251</v>
      </c>
      <c r="G79" s="126">
        <f t="shared" si="13"/>
        <v>6716011.8988164142</v>
      </c>
      <c r="L79" s="178">
        <f t="shared" si="10"/>
        <v>47150</v>
      </c>
      <c r="M79" s="132">
        <v>66</v>
      </c>
      <c r="N79" s="139">
        <f t="shared" si="14"/>
        <v>908117.87331430975</v>
      </c>
      <c r="O79" s="179">
        <f t="shared" ref="O79:O134" si="19">IPMT($P$10/12,M79,$P$7,-$P$8,$P$9)</f>
        <v>4313.5598982429683</v>
      </c>
      <c r="P79" s="179">
        <f t="shared" ref="P79:P134" si="20">PPMT($P$10/12,M79,$P$7,-$P$8,$P$9)</f>
        <v>3339.5145078912869</v>
      </c>
      <c r="Q79" s="179">
        <f t="shared" ref="Q79:Q134" si="21">SUM(O79:P79)</f>
        <v>7653.0744061342557</v>
      </c>
      <c r="R79" s="139">
        <f t="shared" si="15"/>
        <v>904778.35880641849</v>
      </c>
    </row>
    <row r="80" spans="1:18" x14ac:dyDescent="0.35">
      <c r="A80" s="124">
        <f t="shared" si="8"/>
        <v>47178</v>
      </c>
      <c r="B80" s="125">
        <v>67</v>
      </c>
      <c r="C80" s="126">
        <f t="shared" si="12"/>
        <v>6716011.8988164142</v>
      </c>
      <c r="D80" s="177">
        <f t="shared" si="17"/>
        <v>31901.056519377944</v>
      </c>
      <c r="E80" s="177">
        <f t="shared" si="16"/>
        <v>19601.370549217307</v>
      </c>
      <c r="F80" s="177">
        <f t="shared" si="18"/>
        <v>51502.427068595251</v>
      </c>
      <c r="G80" s="126">
        <f t="shared" si="13"/>
        <v>6696410.5282671973</v>
      </c>
      <c r="L80" s="178">
        <f t="shared" si="10"/>
        <v>47178</v>
      </c>
      <c r="M80" s="132">
        <v>67</v>
      </c>
      <c r="N80" s="139">
        <f t="shared" si="14"/>
        <v>904778.35880641849</v>
      </c>
      <c r="O80" s="179">
        <f t="shared" si="19"/>
        <v>4297.697204330485</v>
      </c>
      <c r="P80" s="179">
        <f t="shared" si="20"/>
        <v>3355.3772018037707</v>
      </c>
      <c r="Q80" s="179">
        <f t="shared" si="21"/>
        <v>7653.0744061342557</v>
      </c>
      <c r="R80" s="139">
        <f t="shared" si="15"/>
        <v>901422.98160461476</v>
      </c>
    </row>
    <row r="81" spans="1:18" x14ac:dyDescent="0.35">
      <c r="A81" s="124">
        <f t="shared" ref="A81:A134" si="22">EDATE(A80,1)</f>
        <v>47209</v>
      </c>
      <c r="B81" s="125">
        <v>68</v>
      </c>
      <c r="C81" s="126">
        <f t="shared" si="12"/>
        <v>6696410.5282671973</v>
      </c>
      <c r="D81" s="177">
        <f t="shared" si="17"/>
        <v>31807.950009269163</v>
      </c>
      <c r="E81" s="177">
        <f t="shared" si="16"/>
        <v>19694.477059326087</v>
      </c>
      <c r="F81" s="177">
        <f t="shared" si="18"/>
        <v>51502.427068595251</v>
      </c>
      <c r="G81" s="126">
        <f t="shared" si="13"/>
        <v>6676716.0512078712</v>
      </c>
      <c r="L81" s="178">
        <f t="shared" ref="L81:L134" si="23">EDATE(L80,1)</f>
        <v>47209</v>
      </c>
      <c r="M81" s="132">
        <v>68</v>
      </c>
      <c r="N81" s="139">
        <f t="shared" si="14"/>
        <v>901422.98160461476</v>
      </c>
      <c r="O81" s="179">
        <f t="shared" si="19"/>
        <v>4281.7591626219173</v>
      </c>
      <c r="P81" s="179">
        <f t="shared" si="20"/>
        <v>3371.3152435123388</v>
      </c>
      <c r="Q81" s="179">
        <f t="shared" si="21"/>
        <v>7653.0744061342557</v>
      </c>
      <c r="R81" s="139">
        <f t="shared" si="15"/>
        <v>898051.66636110237</v>
      </c>
    </row>
    <row r="82" spans="1:18" x14ac:dyDescent="0.35">
      <c r="A82" s="124">
        <f t="shared" si="22"/>
        <v>47239</v>
      </c>
      <c r="B82" s="125">
        <v>69</v>
      </c>
      <c r="C82" s="126">
        <f t="shared" si="12"/>
        <v>6676716.0512078712</v>
      </c>
      <c r="D82" s="177">
        <f t="shared" si="17"/>
        <v>31714.401243237364</v>
      </c>
      <c r="E82" s="177">
        <f t="shared" si="16"/>
        <v>19788.025825357887</v>
      </c>
      <c r="F82" s="177">
        <f t="shared" si="18"/>
        <v>51502.427068595251</v>
      </c>
      <c r="G82" s="126">
        <f t="shared" si="13"/>
        <v>6656928.0253825132</v>
      </c>
      <c r="L82" s="178">
        <f t="shared" si="23"/>
        <v>47239</v>
      </c>
      <c r="M82" s="132">
        <v>69</v>
      </c>
      <c r="N82" s="139">
        <f t="shared" si="14"/>
        <v>898051.66636110237</v>
      </c>
      <c r="O82" s="179">
        <f t="shared" si="19"/>
        <v>4265.7454152152332</v>
      </c>
      <c r="P82" s="179">
        <f t="shared" si="20"/>
        <v>3387.3289909190225</v>
      </c>
      <c r="Q82" s="179">
        <f t="shared" si="21"/>
        <v>7653.0744061342557</v>
      </c>
      <c r="R82" s="139">
        <f t="shared" si="15"/>
        <v>894664.33737018332</v>
      </c>
    </row>
    <row r="83" spans="1:18" x14ac:dyDescent="0.35">
      <c r="A83" s="124">
        <f t="shared" si="22"/>
        <v>47270</v>
      </c>
      <c r="B83" s="125">
        <v>70</v>
      </c>
      <c r="C83" s="126">
        <f t="shared" si="12"/>
        <v>6656928.0253825132</v>
      </c>
      <c r="D83" s="177">
        <f t="shared" si="17"/>
        <v>31620.408120566921</v>
      </c>
      <c r="E83" s="177">
        <f t="shared" si="16"/>
        <v>19882.018948028337</v>
      </c>
      <c r="F83" s="177">
        <f t="shared" si="18"/>
        <v>51502.427068595258</v>
      </c>
      <c r="G83" s="126">
        <f t="shared" si="13"/>
        <v>6637046.0064344844</v>
      </c>
      <c r="L83" s="178">
        <f t="shared" si="23"/>
        <v>47270</v>
      </c>
      <c r="M83" s="132">
        <v>70</v>
      </c>
      <c r="N83" s="139">
        <f t="shared" si="14"/>
        <v>894664.33737018332</v>
      </c>
      <c r="O83" s="179">
        <f t="shared" si="19"/>
        <v>4249.6556025083682</v>
      </c>
      <c r="P83" s="179">
        <f t="shared" si="20"/>
        <v>3403.4188036258879</v>
      </c>
      <c r="Q83" s="179">
        <f t="shared" si="21"/>
        <v>7653.0744061342557</v>
      </c>
      <c r="R83" s="139">
        <f t="shared" si="15"/>
        <v>891260.91856655746</v>
      </c>
    </row>
    <row r="84" spans="1:18" x14ac:dyDescent="0.35">
      <c r="A84" s="124">
        <f t="shared" si="22"/>
        <v>47300</v>
      </c>
      <c r="B84" s="125">
        <v>71</v>
      </c>
      <c r="C84" s="126">
        <f t="shared" si="12"/>
        <v>6637046.0064344844</v>
      </c>
      <c r="D84" s="177">
        <f t="shared" si="17"/>
        <v>31525.968530563787</v>
      </c>
      <c r="E84" s="177">
        <f t="shared" si="16"/>
        <v>19976.458538031471</v>
      </c>
      <c r="F84" s="177">
        <f t="shared" si="18"/>
        <v>51502.427068595258</v>
      </c>
      <c r="G84" s="126">
        <f t="shared" si="13"/>
        <v>6617069.5478964532</v>
      </c>
      <c r="L84" s="178">
        <f t="shared" si="23"/>
        <v>47300</v>
      </c>
      <c r="M84" s="132">
        <v>71</v>
      </c>
      <c r="N84" s="139">
        <f t="shared" si="14"/>
        <v>891260.91856655746</v>
      </c>
      <c r="O84" s="179">
        <f t="shared" si="19"/>
        <v>4233.4893631911464</v>
      </c>
      <c r="P84" s="179">
        <f t="shared" si="20"/>
        <v>3419.5850429431107</v>
      </c>
      <c r="Q84" s="179">
        <f t="shared" si="21"/>
        <v>7653.0744061342575</v>
      </c>
      <c r="R84" s="139">
        <f t="shared" si="15"/>
        <v>887841.33352361433</v>
      </c>
    </row>
    <row r="85" spans="1:18" x14ac:dyDescent="0.35">
      <c r="A85" s="124">
        <f t="shared" si="22"/>
        <v>47331</v>
      </c>
      <c r="B85" s="125">
        <v>72</v>
      </c>
      <c r="C85" s="126">
        <f t="shared" si="12"/>
        <v>6617069.5478964532</v>
      </c>
      <c r="D85" s="177">
        <f t="shared" si="17"/>
        <v>31431.080352508136</v>
      </c>
      <c r="E85" s="177">
        <f t="shared" si="16"/>
        <v>20071.346716087119</v>
      </c>
      <c r="F85" s="177">
        <f t="shared" si="18"/>
        <v>51502.427068595251</v>
      </c>
      <c r="G85" s="126">
        <f t="shared" si="13"/>
        <v>6596998.2011803659</v>
      </c>
      <c r="L85" s="178">
        <f t="shared" si="23"/>
        <v>47331</v>
      </c>
      <c r="M85" s="132">
        <v>72</v>
      </c>
      <c r="N85" s="139">
        <f t="shared" si="14"/>
        <v>887841.33352361433</v>
      </c>
      <c r="O85" s="179">
        <f t="shared" si="19"/>
        <v>4217.2463342371648</v>
      </c>
      <c r="P85" s="179">
        <f t="shared" si="20"/>
        <v>3435.8280718970905</v>
      </c>
      <c r="Q85" s="179">
        <f t="shared" si="21"/>
        <v>7653.0744061342557</v>
      </c>
      <c r="R85" s="139">
        <f t="shared" si="15"/>
        <v>884405.5054517173</v>
      </c>
    </row>
    <row r="86" spans="1:18" x14ac:dyDescent="0.35">
      <c r="A86" s="124">
        <f t="shared" si="22"/>
        <v>47362</v>
      </c>
      <c r="B86" s="125">
        <v>73</v>
      </c>
      <c r="C86" s="126">
        <f t="shared" si="12"/>
        <v>6596998.2011803659</v>
      </c>
      <c r="D86" s="177">
        <f t="shared" si="17"/>
        <v>31335.74145560672</v>
      </c>
      <c r="E86" s="177">
        <f t="shared" si="16"/>
        <v>20166.685612988535</v>
      </c>
      <c r="F86" s="177">
        <f t="shared" si="18"/>
        <v>51502.427068595251</v>
      </c>
      <c r="G86" s="126">
        <f t="shared" si="13"/>
        <v>6576831.5155673772</v>
      </c>
      <c r="L86" s="178">
        <f t="shared" si="23"/>
        <v>47362</v>
      </c>
      <c r="M86" s="132">
        <v>73</v>
      </c>
      <c r="N86" s="139">
        <f t="shared" si="14"/>
        <v>884405.5054517173</v>
      </c>
      <c r="O86" s="179">
        <f t="shared" si="19"/>
        <v>4200.9261508956542</v>
      </c>
      <c r="P86" s="179">
        <f t="shared" si="20"/>
        <v>3452.1482552386015</v>
      </c>
      <c r="Q86" s="179">
        <f t="shared" si="21"/>
        <v>7653.0744061342557</v>
      </c>
      <c r="R86" s="139">
        <f t="shared" si="15"/>
        <v>880953.35719647864</v>
      </c>
    </row>
    <row r="87" spans="1:18" x14ac:dyDescent="0.35">
      <c r="A87" s="124">
        <f t="shared" si="22"/>
        <v>47392</v>
      </c>
      <c r="B87" s="125">
        <v>74</v>
      </c>
      <c r="C87" s="126">
        <f t="shared" si="12"/>
        <v>6576831.5155673772</v>
      </c>
      <c r="D87" s="177">
        <f t="shared" si="17"/>
        <v>31239.949698945024</v>
      </c>
      <c r="E87" s="177">
        <f t="shared" si="16"/>
        <v>20262.477369650231</v>
      </c>
      <c r="F87" s="177">
        <f t="shared" si="18"/>
        <v>51502.427068595251</v>
      </c>
      <c r="G87" s="126">
        <f t="shared" si="13"/>
        <v>6556569.0381977269</v>
      </c>
      <c r="L87" s="178">
        <f t="shared" si="23"/>
        <v>47392</v>
      </c>
      <c r="M87" s="132">
        <v>74</v>
      </c>
      <c r="N87" s="139">
        <f t="shared" si="14"/>
        <v>880953.35719647864</v>
      </c>
      <c r="O87" s="179">
        <f t="shared" si="19"/>
        <v>4184.5284466832709</v>
      </c>
      <c r="P87" s="179">
        <f t="shared" si="20"/>
        <v>3468.5459594509848</v>
      </c>
      <c r="Q87" s="179">
        <f t="shared" si="21"/>
        <v>7653.0744061342557</v>
      </c>
      <c r="R87" s="139">
        <f t="shared" si="15"/>
        <v>877484.81123702764</v>
      </c>
    </row>
    <row r="88" spans="1:18" x14ac:dyDescent="0.35">
      <c r="A88" s="124">
        <f t="shared" si="22"/>
        <v>47423</v>
      </c>
      <c r="B88" s="125">
        <v>75</v>
      </c>
      <c r="C88" s="126">
        <f t="shared" si="12"/>
        <v>6556569.0381977269</v>
      </c>
      <c r="D88" s="177">
        <f t="shared" si="17"/>
        <v>31143.702931439188</v>
      </c>
      <c r="E88" s="177">
        <f t="shared" si="16"/>
        <v>20358.72413715607</v>
      </c>
      <c r="F88" s="177">
        <f t="shared" si="18"/>
        <v>51502.427068595258</v>
      </c>
      <c r="G88" s="126">
        <f t="shared" si="13"/>
        <v>6536210.3140605707</v>
      </c>
      <c r="L88" s="178">
        <f t="shared" si="23"/>
        <v>47423</v>
      </c>
      <c r="M88" s="132">
        <v>75</v>
      </c>
      <c r="N88" s="139">
        <f t="shared" si="14"/>
        <v>877484.81123702764</v>
      </c>
      <c r="O88" s="179">
        <f t="shared" si="19"/>
        <v>4168.0528533758797</v>
      </c>
      <c r="P88" s="179">
        <f t="shared" si="20"/>
        <v>3485.0215527583769</v>
      </c>
      <c r="Q88" s="179">
        <f t="shared" si="21"/>
        <v>7653.0744061342566</v>
      </c>
      <c r="R88" s="139">
        <f t="shared" si="15"/>
        <v>873999.78968426923</v>
      </c>
    </row>
    <row r="89" spans="1:18" x14ac:dyDescent="0.35">
      <c r="A89" s="124">
        <f t="shared" si="22"/>
        <v>47453</v>
      </c>
      <c r="B89" s="125">
        <v>76</v>
      </c>
      <c r="C89" s="126">
        <f t="shared" si="12"/>
        <v>6536210.3140605707</v>
      </c>
      <c r="D89" s="177">
        <f t="shared" si="17"/>
        <v>31046.998991787692</v>
      </c>
      <c r="E89" s="177">
        <f t="shared" si="16"/>
        <v>20455.428076807562</v>
      </c>
      <c r="F89" s="177">
        <f t="shared" si="18"/>
        <v>51502.427068595251</v>
      </c>
      <c r="G89" s="126">
        <f t="shared" si="13"/>
        <v>6515754.8859837633</v>
      </c>
      <c r="L89" s="178">
        <f t="shared" si="23"/>
        <v>47453</v>
      </c>
      <c r="M89" s="132">
        <v>76</v>
      </c>
      <c r="N89" s="139">
        <f t="shared" si="14"/>
        <v>873999.78968426923</v>
      </c>
      <c r="O89" s="179">
        <f t="shared" si="19"/>
        <v>4151.4990010002757</v>
      </c>
      <c r="P89" s="179">
        <f t="shared" si="20"/>
        <v>3501.57540513398</v>
      </c>
      <c r="Q89" s="179">
        <f t="shared" si="21"/>
        <v>7653.0744061342557</v>
      </c>
      <c r="R89" s="139">
        <f t="shared" si="15"/>
        <v>870498.21427913522</v>
      </c>
    </row>
    <row r="90" spans="1:18" x14ac:dyDescent="0.35">
      <c r="A90" s="124">
        <f t="shared" si="22"/>
        <v>47484</v>
      </c>
      <c r="B90" s="125">
        <v>77</v>
      </c>
      <c r="C90" s="126">
        <f t="shared" si="12"/>
        <v>6515754.8859837633</v>
      </c>
      <c r="D90" s="177">
        <f t="shared" si="17"/>
        <v>30949.835708422856</v>
      </c>
      <c r="E90" s="177">
        <f t="shared" si="16"/>
        <v>20552.591360172395</v>
      </c>
      <c r="F90" s="177">
        <f t="shared" si="18"/>
        <v>51502.427068595251</v>
      </c>
      <c r="G90" s="126">
        <f t="shared" si="13"/>
        <v>6495202.294623591</v>
      </c>
      <c r="L90" s="178">
        <f t="shared" si="23"/>
        <v>47484</v>
      </c>
      <c r="M90" s="132">
        <v>77</v>
      </c>
      <c r="N90" s="139">
        <f t="shared" si="14"/>
        <v>870498.21427913522</v>
      </c>
      <c r="O90" s="179">
        <f t="shared" si="19"/>
        <v>4134.8665178258898</v>
      </c>
      <c r="P90" s="179">
        <f t="shared" si="20"/>
        <v>3518.2078883083659</v>
      </c>
      <c r="Q90" s="179">
        <f t="shared" si="21"/>
        <v>7653.0744061342557</v>
      </c>
      <c r="R90" s="139">
        <f t="shared" si="15"/>
        <v>866980.00639082689</v>
      </c>
    </row>
    <row r="91" spans="1:18" x14ac:dyDescent="0.35">
      <c r="A91" s="124">
        <f t="shared" si="22"/>
        <v>47515</v>
      </c>
      <c r="B91" s="125">
        <v>78</v>
      </c>
      <c r="C91" s="126">
        <f t="shared" si="12"/>
        <v>6495202.294623591</v>
      </c>
      <c r="D91" s="177">
        <f t="shared" si="17"/>
        <v>30852.210899462039</v>
      </c>
      <c r="E91" s="177">
        <f t="shared" si="16"/>
        <v>20650.216169133215</v>
      </c>
      <c r="F91" s="177">
        <f t="shared" si="18"/>
        <v>51502.427068595251</v>
      </c>
      <c r="G91" s="126">
        <f t="shared" si="13"/>
        <v>6474552.0784544582</v>
      </c>
      <c r="L91" s="178">
        <f t="shared" si="23"/>
        <v>47515</v>
      </c>
      <c r="M91" s="132">
        <v>78</v>
      </c>
      <c r="N91" s="139">
        <f t="shared" si="14"/>
        <v>866980.00639082689</v>
      </c>
      <c r="O91" s="179">
        <f t="shared" si="19"/>
        <v>4118.1550303564254</v>
      </c>
      <c r="P91" s="179">
        <f t="shared" si="20"/>
        <v>3534.9193757778303</v>
      </c>
      <c r="Q91" s="179">
        <f t="shared" si="21"/>
        <v>7653.0744061342557</v>
      </c>
      <c r="R91" s="139">
        <f t="shared" si="15"/>
        <v>863445.08701504907</v>
      </c>
    </row>
    <row r="92" spans="1:18" x14ac:dyDescent="0.35">
      <c r="A92" s="124">
        <f t="shared" si="22"/>
        <v>47543</v>
      </c>
      <c r="B92" s="125">
        <v>79</v>
      </c>
      <c r="C92" s="126">
        <f t="shared" si="12"/>
        <v>6474552.0784544582</v>
      </c>
      <c r="D92" s="177">
        <f t="shared" si="17"/>
        <v>30754.122372658658</v>
      </c>
      <c r="E92" s="177">
        <f t="shared" si="16"/>
        <v>20748.304695936597</v>
      </c>
      <c r="F92" s="177">
        <f t="shared" si="18"/>
        <v>51502.427068595251</v>
      </c>
      <c r="G92" s="126">
        <f t="shared" si="13"/>
        <v>6453803.7737585213</v>
      </c>
      <c r="L92" s="178">
        <f t="shared" si="23"/>
        <v>47543</v>
      </c>
      <c r="M92" s="132">
        <v>79</v>
      </c>
      <c r="N92" s="139">
        <f t="shared" si="14"/>
        <v>863445.08701504907</v>
      </c>
      <c r="O92" s="179">
        <f t="shared" si="19"/>
        <v>4101.3641633214811</v>
      </c>
      <c r="P92" s="179">
        <f t="shared" si="20"/>
        <v>3551.710242812775</v>
      </c>
      <c r="Q92" s="179">
        <f t="shared" si="21"/>
        <v>7653.0744061342557</v>
      </c>
      <c r="R92" s="139">
        <f t="shared" si="15"/>
        <v>859893.37677223631</v>
      </c>
    </row>
    <row r="93" spans="1:18" x14ac:dyDescent="0.35">
      <c r="A93" s="124">
        <f t="shared" si="22"/>
        <v>47574</v>
      </c>
      <c r="B93" s="125">
        <v>80</v>
      </c>
      <c r="C93" s="126">
        <f t="shared" si="12"/>
        <v>6453803.7737585213</v>
      </c>
      <c r="D93" s="177">
        <f t="shared" si="17"/>
        <v>30655.567925352952</v>
      </c>
      <c r="E93" s="177">
        <f t="shared" si="16"/>
        <v>20846.859143242298</v>
      </c>
      <c r="F93" s="177">
        <f t="shared" si="18"/>
        <v>51502.427068595251</v>
      </c>
      <c r="G93" s="126">
        <f t="shared" si="13"/>
        <v>6432956.9146152791</v>
      </c>
      <c r="L93" s="178">
        <f t="shared" si="23"/>
        <v>47574</v>
      </c>
      <c r="M93" s="132">
        <v>80</v>
      </c>
      <c r="N93" s="139">
        <f t="shared" si="14"/>
        <v>859893.37677223631</v>
      </c>
      <c r="O93" s="179">
        <f t="shared" si="19"/>
        <v>4084.4935396681194</v>
      </c>
      <c r="P93" s="179">
        <f t="shared" si="20"/>
        <v>3568.5808664661363</v>
      </c>
      <c r="Q93" s="179">
        <f t="shared" si="21"/>
        <v>7653.0744061342557</v>
      </c>
      <c r="R93" s="139">
        <f t="shared" si="15"/>
        <v>856324.79590577015</v>
      </c>
    </row>
    <row r="94" spans="1:18" x14ac:dyDescent="0.35">
      <c r="A94" s="124">
        <f t="shared" si="22"/>
        <v>47604</v>
      </c>
      <c r="B94" s="125">
        <v>81</v>
      </c>
      <c r="C94" s="126">
        <f t="shared" si="12"/>
        <v>6432956.9146152791</v>
      </c>
      <c r="D94" s="177">
        <f t="shared" si="17"/>
        <v>30556.545344422557</v>
      </c>
      <c r="E94" s="177">
        <f t="shared" si="16"/>
        <v>20945.881724172697</v>
      </c>
      <c r="F94" s="177">
        <f t="shared" si="18"/>
        <v>51502.427068595251</v>
      </c>
      <c r="G94" s="126">
        <f t="shared" si="13"/>
        <v>6412011.0328911068</v>
      </c>
      <c r="L94" s="178">
        <f t="shared" si="23"/>
        <v>47604</v>
      </c>
      <c r="M94" s="132">
        <v>81</v>
      </c>
      <c r="N94" s="139">
        <f t="shared" si="14"/>
        <v>856324.79590577015</v>
      </c>
      <c r="O94" s="179">
        <f t="shared" si="19"/>
        <v>4067.5427805524059</v>
      </c>
      <c r="P94" s="179">
        <f t="shared" si="20"/>
        <v>3585.5316255818498</v>
      </c>
      <c r="Q94" s="179">
        <f t="shared" si="21"/>
        <v>7653.0744061342557</v>
      </c>
      <c r="R94" s="139">
        <f t="shared" si="15"/>
        <v>852739.26428018825</v>
      </c>
    </row>
    <row r="95" spans="1:18" x14ac:dyDescent="0.35">
      <c r="A95" s="124">
        <f t="shared" si="22"/>
        <v>47635</v>
      </c>
      <c r="B95" s="125">
        <v>82</v>
      </c>
      <c r="C95" s="126">
        <f t="shared" si="12"/>
        <v>6412011.0328911068</v>
      </c>
      <c r="D95" s="177">
        <f t="shared" si="17"/>
        <v>30457.052406232735</v>
      </c>
      <c r="E95" s="177">
        <f t="shared" si="16"/>
        <v>21045.374662362519</v>
      </c>
      <c r="F95" s="177">
        <f t="shared" si="18"/>
        <v>51502.427068595251</v>
      </c>
      <c r="G95" s="126">
        <f t="shared" si="13"/>
        <v>6390965.6582287438</v>
      </c>
      <c r="L95" s="178">
        <f t="shared" si="23"/>
        <v>47635</v>
      </c>
      <c r="M95" s="132">
        <v>82</v>
      </c>
      <c r="N95" s="139">
        <f t="shared" si="14"/>
        <v>852739.26428018825</v>
      </c>
      <c r="O95" s="179">
        <f t="shared" si="19"/>
        <v>4050.5115053308919</v>
      </c>
      <c r="P95" s="179">
        <f t="shared" si="20"/>
        <v>3602.5629008033638</v>
      </c>
      <c r="Q95" s="179">
        <f t="shared" si="21"/>
        <v>7653.0744061342557</v>
      </c>
      <c r="R95" s="139">
        <f t="shared" si="15"/>
        <v>849136.70137938485</v>
      </c>
    </row>
    <row r="96" spans="1:18" x14ac:dyDescent="0.35">
      <c r="A96" s="124">
        <f t="shared" si="22"/>
        <v>47665</v>
      </c>
      <c r="B96" s="125">
        <v>83</v>
      </c>
      <c r="C96" s="126">
        <f t="shared" si="12"/>
        <v>6390965.6582287438</v>
      </c>
      <c r="D96" s="177">
        <f t="shared" si="17"/>
        <v>30357.086876586516</v>
      </c>
      <c r="E96" s="177">
        <f t="shared" si="16"/>
        <v>21145.340192008738</v>
      </c>
      <c r="F96" s="177">
        <f t="shared" si="18"/>
        <v>51502.427068595251</v>
      </c>
      <c r="G96" s="126">
        <f t="shared" si="13"/>
        <v>6369820.3180367351</v>
      </c>
      <c r="L96" s="178">
        <f t="shared" si="23"/>
        <v>47665</v>
      </c>
      <c r="M96" s="132">
        <v>83</v>
      </c>
      <c r="N96" s="139">
        <f t="shared" si="14"/>
        <v>849136.70137938485</v>
      </c>
      <c r="O96" s="179">
        <f t="shared" si="19"/>
        <v>4033.3993315520761</v>
      </c>
      <c r="P96" s="179">
        <f t="shared" si="20"/>
        <v>3619.6750745821796</v>
      </c>
      <c r="Q96" s="179">
        <f t="shared" si="21"/>
        <v>7653.0744061342557</v>
      </c>
      <c r="R96" s="139">
        <f t="shared" si="15"/>
        <v>845517.02630480262</v>
      </c>
    </row>
    <row r="97" spans="1:18" x14ac:dyDescent="0.35">
      <c r="A97" s="124">
        <f t="shared" si="22"/>
        <v>47696</v>
      </c>
      <c r="B97" s="125">
        <v>84</v>
      </c>
      <c r="C97" s="126">
        <f t="shared" si="12"/>
        <v>6369820.3180367351</v>
      </c>
      <c r="D97" s="177">
        <f t="shared" si="17"/>
        <v>30256.646510674473</v>
      </c>
      <c r="E97" s="177">
        <f t="shared" si="16"/>
        <v>21245.780557920782</v>
      </c>
      <c r="F97" s="177">
        <f t="shared" si="18"/>
        <v>51502.427068595251</v>
      </c>
      <c r="G97" s="126">
        <f t="shared" si="13"/>
        <v>6348574.5374788139</v>
      </c>
      <c r="L97" s="178">
        <f t="shared" si="23"/>
        <v>47696</v>
      </c>
      <c r="M97" s="132">
        <v>84</v>
      </c>
      <c r="N97" s="139">
        <f t="shared" si="14"/>
        <v>845517.02630480262</v>
      </c>
      <c r="O97" s="179">
        <f t="shared" si="19"/>
        <v>4016.2058749478115</v>
      </c>
      <c r="P97" s="179">
        <f t="shared" si="20"/>
        <v>3636.8685311864451</v>
      </c>
      <c r="Q97" s="179">
        <f t="shared" si="21"/>
        <v>7653.0744061342566</v>
      </c>
      <c r="R97" s="139">
        <f t="shared" si="15"/>
        <v>841880.15777361614</v>
      </c>
    </row>
    <row r="98" spans="1:18" x14ac:dyDescent="0.35">
      <c r="A98" s="124">
        <f t="shared" si="22"/>
        <v>47727</v>
      </c>
      <c r="B98" s="125">
        <v>85</v>
      </c>
      <c r="C98" s="126">
        <f t="shared" si="12"/>
        <v>6348574.5374788139</v>
      </c>
      <c r="D98" s="177">
        <f t="shared" si="17"/>
        <v>30155.729053024344</v>
      </c>
      <c r="E98" s="177">
        <f t="shared" si="16"/>
        <v>21346.698015570906</v>
      </c>
      <c r="F98" s="177">
        <f t="shared" si="18"/>
        <v>51502.427068595251</v>
      </c>
      <c r="G98" s="126">
        <f t="shared" si="13"/>
        <v>6327227.8394632433</v>
      </c>
      <c r="L98" s="178">
        <f t="shared" si="23"/>
        <v>47727</v>
      </c>
      <c r="M98" s="132">
        <v>85</v>
      </c>
      <c r="N98" s="139">
        <f t="shared" si="14"/>
        <v>841880.15777361614</v>
      </c>
      <c r="O98" s="179">
        <f t="shared" si="19"/>
        <v>3998.9307494246746</v>
      </c>
      <c r="P98" s="179">
        <f t="shared" si="20"/>
        <v>3654.1436567095811</v>
      </c>
      <c r="Q98" s="179">
        <f t="shared" si="21"/>
        <v>7653.0744061342557</v>
      </c>
      <c r="R98" s="139">
        <f t="shared" si="15"/>
        <v>838226.01411690656</v>
      </c>
    </row>
    <row r="99" spans="1:18" x14ac:dyDescent="0.35">
      <c r="A99" s="124">
        <f t="shared" si="22"/>
        <v>47757</v>
      </c>
      <c r="B99" s="125">
        <v>86</v>
      </c>
      <c r="C99" s="126">
        <f t="shared" si="12"/>
        <v>6327227.8394632433</v>
      </c>
      <c r="D99" s="177">
        <f t="shared" si="17"/>
        <v>30054.332237450388</v>
      </c>
      <c r="E99" s="177">
        <f t="shared" si="16"/>
        <v>21448.094831144866</v>
      </c>
      <c r="F99" s="177">
        <f t="shared" si="18"/>
        <v>51502.427068595251</v>
      </c>
      <c r="G99" s="126">
        <f t="shared" si="13"/>
        <v>6305779.7446320988</v>
      </c>
      <c r="L99" s="178">
        <f t="shared" si="23"/>
        <v>47757</v>
      </c>
      <c r="M99" s="132">
        <v>86</v>
      </c>
      <c r="N99" s="139">
        <f t="shared" si="14"/>
        <v>838226.01411690656</v>
      </c>
      <c r="O99" s="179">
        <f t="shared" si="19"/>
        <v>3981.5735670553045</v>
      </c>
      <c r="P99" s="179">
        <f t="shared" si="20"/>
        <v>3671.5008390789512</v>
      </c>
      <c r="Q99" s="179">
        <f t="shared" si="21"/>
        <v>7653.0744061342557</v>
      </c>
      <c r="R99" s="139">
        <f t="shared" si="15"/>
        <v>834554.51327782765</v>
      </c>
    </row>
    <row r="100" spans="1:18" x14ac:dyDescent="0.35">
      <c r="A100" s="124">
        <f t="shared" si="22"/>
        <v>47788</v>
      </c>
      <c r="B100" s="125">
        <v>87</v>
      </c>
      <c r="C100" s="126">
        <f t="shared" si="12"/>
        <v>6305779.7446320988</v>
      </c>
      <c r="D100" s="177">
        <f t="shared" si="17"/>
        <v>29952.453787002451</v>
      </c>
      <c r="E100" s="177">
        <f t="shared" si="16"/>
        <v>21549.973281592804</v>
      </c>
      <c r="F100" s="177">
        <f t="shared" si="18"/>
        <v>51502.427068595251</v>
      </c>
      <c r="G100" s="126">
        <f t="shared" si="13"/>
        <v>6284229.7713505058</v>
      </c>
      <c r="L100" s="178">
        <f t="shared" si="23"/>
        <v>47788</v>
      </c>
      <c r="M100" s="132">
        <v>87</v>
      </c>
      <c r="N100" s="139">
        <f t="shared" si="14"/>
        <v>834554.51327782765</v>
      </c>
      <c r="O100" s="179">
        <f t="shared" si="19"/>
        <v>3964.13393806968</v>
      </c>
      <c r="P100" s="179">
        <f t="shared" si="20"/>
        <v>3688.9404680645762</v>
      </c>
      <c r="Q100" s="179">
        <f t="shared" si="21"/>
        <v>7653.0744061342557</v>
      </c>
      <c r="R100" s="139">
        <f t="shared" si="15"/>
        <v>830865.57280976302</v>
      </c>
    </row>
    <row r="101" spans="1:18" x14ac:dyDescent="0.35">
      <c r="A101" s="124">
        <f t="shared" si="22"/>
        <v>47818</v>
      </c>
      <c r="B101" s="125">
        <v>88</v>
      </c>
      <c r="C101" s="126">
        <f t="shared" si="12"/>
        <v>6284229.7713505058</v>
      </c>
      <c r="D101" s="177">
        <f t="shared" si="17"/>
        <v>29850.091413914884</v>
      </c>
      <c r="E101" s="177">
        <f t="shared" si="16"/>
        <v>21652.33565468037</v>
      </c>
      <c r="F101" s="177">
        <f t="shared" si="18"/>
        <v>51502.427068595251</v>
      </c>
      <c r="G101" s="126">
        <f t="shared" si="13"/>
        <v>6262577.4356958251</v>
      </c>
      <c r="L101" s="178">
        <f t="shared" si="23"/>
        <v>47818</v>
      </c>
      <c r="M101" s="132">
        <v>88</v>
      </c>
      <c r="N101" s="139">
        <f t="shared" si="14"/>
        <v>830865.57280976302</v>
      </c>
      <c r="O101" s="179">
        <f t="shared" si="19"/>
        <v>3946.6114708463733</v>
      </c>
      <c r="P101" s="179">
        <f t="shared" si="20"/>
        <v>3706.4629352878828</v>
      </c>
      <c r="Q101" s="179">
        <f t="shared" si="21"/>
        <v>7653.0744061342557</v>
      </c>
      <c r="R101" s="139">
        <f t="shared" si="15"/>
        <v>827159.10987447517</v>
      </c>
    </row>
    <row r="102" spans="1:18" x14ac:dyDescent="0.35">
      <c r="A102" s="124">
        <f t="shared" si="22"/>
        <v>47849</v>
      </c>
      <c r="B102" s="125">
        <v>89</v>
      </c>
      <c r="C102" s="126">
        <f t="shared" si="12"/>
        <v>6262577.4356958251</v>
      </c>
      <c r="D102" s="177">
        <f t="shared" si="17"/>
        <v>29747.242819555151</v>
      </c>
      <c r="E102" s="177">
        <f t="shared" si="16"/>
        <v>21755.184249040103</v>
      </c>
      <c r="F102" s="177">
        <f t="shared" si="18"/>
        <v>51502.427068595251</v>
      </c>
      <c r="G102" s="126">
        <f t="shared" si="13"/>
        <v>6240822.2514467854</v>
      </c>
      <c r="L102" s="178">
        <f t="shared" si="23"/>
        <v>47849</v>
      </c>
      <c r="M102" s="132">
        <v>89</v>
      </c>
      <c r="N102" s="139">
        <f t="shared" si="14"/>
        <v>827159.10987447517</v>
      </c>
      <c r="O102" s="179">
        <f t="shared" si="19"/>
        <v>3929.0057719037554</v>
      </c>
      <c r="P102" s="179">
        <f t="shared" si="20"/>
        <v>3724.0686342305007</v>
      </c>
      <c r="Q102" s="179">
        <f t="shared" si="21"/>
        <v>7653.0744061342557</v>
      </c>
      <c r="R102" s="139">
        <f t="shared" si="15"/>
        <v>823435.04124024464</v>
      </c>
    </row>
    <row r="103" spans="1:18" x14ac:dyDescent="0.35">
      <c r="A103" s="124">
        <f t="shared" si="22"/>
        <v>47880</v>
      </c>
      <c r="B103" s="125">
        <v>90</v>
      </c>
      <c r="C103" s="126">
        <f t="shared" si="12"/>
        <v>6240822.2514467854</v>
      </c>
      <c r="D103" s="177">
        <f t="shared" si="17"/>
        <v>29643.905694372206</v>
      </c>
      <c r="E103" s="177">
        <f t="shared" si="16"/>
        <v>21858.521374223041</v>
      </c>
      <c r="F103" s="177">
        <f t="shared" si="18"/>
        <v>51502.427068595251</v>
      </c>
      <c r="G103" s="126">
        <f t="shared" si="13"/>
        <v>6218963.7300725626</v>
      </c>
      <c r="L103" s="178">
        <f t="shared" si="23"/>
        <v>47880</v>
      </c>
      <c r="M103" s="132">
        <v>90</v>
      </c>
      <c r="N103" s="139">
        <f t="shared" si="14"/>
        <v>823435.04124024464</v>
      </c>
      <c r="O103" s="179">
        <f t="shared" si="19"/>
        <v>3911.3164458911601</v>
      </c>
      <c r="P103" s="179">
        <f t="shared" si="20"/>
        <v>3741.7579602430951</v>
      </c>
      <c r="Q103" s="179">
        <f t="shared" si="21"/>
        <v>7653.0744061342557</v>
      </c>
      <c r="R103" s="139">
        <f t="shared" si="15"/>
        <v>819693.28328000149</v>
      </c>
    </row>
    <row r="104" spans="1:18" x14ac:dyDescent="0.35">
      <c r="A104" s="124">
        <f t="shared" si="22"/>
        <v>47908</v>
      </c>
      <c r="B104" s="125">
        <v>91</v>
      </c>
      <c r="C104" s="126">
        <f t="shared" si="12"/>
        <v>6218963.7300725626</v>
      </c>
      <c r="D104" s="177">
        <f t="shared" si="17"/>
        <v>29540.077717844648</v>
      </c>
      <c r="E104" s="177">
        <f t="shared" si="16"/>
        <v>21962.349350750603</v>
      </c>
      <c r="F104" s="177">
        <f t="shared" si="18"/>
        <v>51502.427068595251</v>
      </c>
      <c r="G104" s="126">
        <f t="shared" si="13"/>
        <v>6197001.3807218121</v>
      </c>
      <c r="L104" s="178">
        <f t="shared" si="23"/>
        <v>47908</v>
      </c>
      <c r="M104" s="132">
        <v>91</v>
      </c>
      <c r="N104" s="139">
        <f t="shared" si="14"/>
        <v>819693.28328000149</v>
      </c>
      <c r="O104" s="179">
        <f t="shared" si="19"/>
        <v>3893.5430955800057</v>
      </c>
      <c r="P104" s="179">
        <f t="shared" si="20"/>
        <v>3759.53131055425</v>
      </c>
      <c r="Q104" s="179">
        <f t="shared" si="21"/>
        <v>7653.0744061342557</v>
      </c>
      <c r="R104" s="139">
        <f t="shared" si="15"/>
        <v>815933.75196944724</v>
      </c>
    </row>
    <row r="105" spans="1:18" x14ac:dyDescent="0.35">
      <c r="A105" s="124">
        <f t="shared" si="22"/>
        <v>47939</v>
      </c>
      <c r="B105" s="125">
        <v>92</v>
      </c>
      <c r="C105" s="126">
        <f t="shared" si="12"/>
        <v>6197001.3807218121</v>
      </c>
      <c r="D105" s="177">
        <f t="shared" si="17"/>
        <v>29435.756558428584</v>
      </c>
      <c r="E105" s="177">
        <f t="shared" si="16"/>
        <v>22066.670510166667</v>
      </c>
      <c r="F105" s="177">
        <f t="shared" si="18"/>
        <v>51502.427068595251</v>
      </c>
      <c r="G105" s="126">
        <f t="shared" si="13"/>
        <v>6174934.7102116458</v>
      </c>
      <c r="L105" s="178">
        <f t="shared" si="23"/>
        <v>47939</v>
      </c>
      <c r="M105" s="132">
        <v>92</v>
      </c>
      <c r="N105" s="139">
        <f t="shared" si="14"/>
        <v>815933.75196944724</v>
      </c>
      <c r="O105" s="179">
        <f t="shared" si="19"/>
        <v>3875.6853218548731</v>
      </c>
      <c r="P105" s="179">
        <f t="shared" si="20"/>
        <v>3777.3890842793826</v>
      </c>
      <c r="Q105" s="179">
        <f t="shared" si="21"/>
        <v>7653.0744061342557</v>
      </c>
      <c r="R105" s="139">
        <f t="shared" si="15"/>
        <v>812156.36288516782</v>
      </c>
    </row>
    <row r="106" spans="1:18" x14ac:dyDescent="0.35">
      <c r="A106" s="124">
        <f t="shared" si="22"/>
        <v>47969</v>
      </c>
      <c r="B106" s="125">
        <v>93</v>
      </c>
      <c r="C106" s="126">
        <f t="shared" si="12"/>
        <v>6174934.7102116458</v>
      </c>
      <c r="D106" s="177">
        <f t="shared" si="17"/>
        <v>29330.939873505296</v>
      </c>
      <c r="E106" s="177">
        <f t="shared" si="16"/>
        <v>22171.487195089958</v>
      </c>
      <c r="F106" s="177">
        <f t="shared" si="18"/>
        <v>51502.427068595251</v>
      </c>
      <c r="G106" s="126">
        <f t="shared" si="13"/>
        <v>6152763.2230165554</v>
      </c>
      <c r="L106" s="178">
        <f t="shared" si="23"/>
        <v>47969</v>
      </c>
      <c r="M106" s="132">
        <v>93</v>
      </c>
      <c r="N106" s="139">
        <f t="shared" si="14"/>
        <v>812156.36288516782</v>
      </c>
      <c r="O106" s="179">
        <f t="shared" si="19"/>
        <v>3857.7427237045467</v>
      </c>
      <c r="P106" s="179">
        <f t="shared" si="20"/>
        <v>3795.3316824297094</v>
      </c>
      <c r="Q106" s="179">
        <f t="shared" si="21"/>
        <v>7653.0744061342557</v>
      </c>
      <c r="R106" s="139">
        <f t="shared" si="15"/>
        <v>808361.03120273806</v>
      </c>
    </row>
    <row r="107" spans="1:18" x14ac:dyDescent="0.35">
      <c r="A107" s="124">
        <f t="shared" si="22"/>
        <v>48000</v>
      </c>
      <c r="B107" s="125">
        <v>94</v>
      </c>
      <c r="C107" s="126">
        <f t="shared" si="12"/>
        <v>6152763.2230165554</v>
      </c>
      <c r="D107" s="177">
        <f t="shared" si="17"/>
        <v>29225.625309328614</v>
      </c>
      <c r="E107" s="177">
        <f t="shared" si="16"/>
        <v>22276.801759266637</v>
      </c>
      <c r="F107" s="177">
        <f t="shared" si="18"/>
        <v>51502.427068595251</v>
      </c>
      <c r="G107" s="126">
        <f t="shared" si="13"/>
        <v>6130486.4212572891</v>
      </c>
      <c r="L107" s="178">
        <f t="shared" si="23"/>
        <v>48000</v>
      </c>
      <c r="M107" s="132">
        <v>94</v>
      </c>
      <c r="N107" s="139">
        <f t="shared" si="14"/>
        <v>808361.03120273806</v>
      </c>
      <c r="O107" s="179">
        <f t="shared" si="19"/>
        <v>3839.7148982130047</v>
      </c>
      <c r="P107" s="179">
        <f t="shared" si="20"/>
        <v>3813.3595079212514</v>
      </c>
      <c r="Q107" s="179">
        <f t="shared" si="21"/>
        <v>7653.0744061342557</v>
      </c>
      <c r="R107" s="139">
        <f t="shared" si="15"/>
        <v>804547.67169481679</v>
      </c>
    </row>
    <row r="108" spans="1:18" x14ac:dyDescent="0.35">
      <c r="A108" s="124">
        <f t="shared" si="22"/>
        <v>48030</v>
      </c>
      <c r="B108" s="125">
        <v>95</v>
      </c>
      <c r="C108" s="126">
        <f t="shared" si="12"/>
        <v>6130486.4212572891</v>
      </c>
      <c r="D108" s="177">
        <f t="shared" si="17"/>
        <v>29119.8105009721</v>
      </c>
      <c r="E108" s="177">
        <f t="shared" si="16"/>
        <v>22382.616567623154</v>
      </c>
      <c r="F108" s="177">
        <f t="shared" si="18"/>
        <v>51502.427068595251</v>
      </c>
      <c r="G108" s="126">
        <f t="shared" si="13"/>
        <v>6108103.8046896663</v>
      </c>
      <c r="L108" s="178">
        <f t="shared" si="23"/>
        <v>48030</v>
      </c>
      <c r="M108" s="132">
        <v>95</v>
      </c>
      <c r="N108" s="139">
        <f t="shared" si="14"/>
        <v>804547.67169481679</v>
      </c>
      <c r="O108" s="179">
        <f t="shared" si="19"/>
        <v>3821.6014405503784</v>
      </c>
      <c r="P108" s="179">
        <f t="shared" si="20"/>
        <v>3831.4729655838769</v>
      </c>
      <c r="Q108" s="179">
        <f t="shared" si="21"/>
        <v>7653.0744061342557</v>
      </c>
      <c r="R108" s="139">
        <f t="shared" si="15"/>
        <v>800716.19872923288</v>
      </c>
    </row>
    <row r="109" spans="1:18" x14ac:dyDescent="0.35">
      <c r="A109" s="124">
        <f t="shared" si="22"/>
        <v>48061</v>
      </c>
      <c r="B109" s="125">
        <v>96</v>
      </c>
      <c r="C109" s="126">
        <f t="shared" si="12"/>
        <v>6108103.8046896663</v>
      </c>
      <c r="D109" s="177">
        <f t="shared" si="17"/>
        <v>29013.493072275887</v>
      </c>
      <c r="E109" s="177">
        <f t="shared" si="16"/>
        <v>22488.93399631936</v>
      </c>
      <c r="F109" s="177">
        <f t="shared" si="18"/>
        <v>51502.427068595251</v>
      </c>
      <c r="G109" s="126">
        <f t="shared" si="13"/>
        <v>6085614.8706933465</v>
      </c>
      <c r="L109" s="178">
        <f t="shared" si="23"/>
        <v>48061</v>
      </c>
      <c r="M109" s="132">
        <v>96</v>
      </c>
      <c r="N109" s="139">
        <f t="shared" si="14"/>
        <v>800716.19872923288</v>
      </c>
      <c r="O109" s="179">
        <f t="shared" si="19"/>
        <v>3803.401943963855</v>
      </c>
      <c r="P109" s="179">
        <f t="shared" si="20"/>
        <v>3849.6724621703997</v>
      </c>
      <c r="Q109" s="179">
        <f t="shared" si="21"/>
        <v>7653.0744061342548</v>
      </c>
      <c r="R109" s="139">
        <f t="shared" si="15"/>
        <v>796866.52626706252</v>
      </c>
    </row>
    <row r="110" spans="1:18" x14ac:dyDescent="0.35">
      <c r="A110" s="124">
        <f t="shared" si="22"/>
        <v>48092</v>
      </c>
      <c r="B110" s="125">
        <v>97</v>
      </c>
      <c r="C110" s="126">
        <f t="shared" si="12"/>
        <v>6085614.8706933465</v>
      </c>
      <c r="D110" s="177">
        <f t="shared" si="17"/>
        <v>28906.670635793373</v>
      </c>
      <c r="E110" s="177">
        <f t="shared" si="16"/>
        <v>22595.756432801882</v>
      </c>
      <c r="F110" s="177">
        <f t="shared" si="18"/>
        <v>51502.427068595251</v>
      </c>
      <c r="G110" s="126">
        <f t="shared" si="13"/>
        <v>6063019.114260545</v>
      </c>
      <c r="L110" s="178">
        <f t="shared" si="23"/>
        <v>48092</v>
      </c>
      <c r="M110" s="132">
        <v>97</v>
      </c>
      <c r="N110" s="139">
        <f t="shared" si="14"/>
        <v>796866.52626706252</v>
      </c>
      <c r="O110" s="179">
        <f t="shared" si="19"/>
        <v>3785.1159997685463</v>
      </c>
      <c r="P110" s="179">
        <f t="shared" si="20"/>
        <v>3867.9584063657094</v>
      </c>
      <c r="Q110" s="179">
        <f t="shared" si="21"/>
        <v>7653.0744061342557</v>
      </c>
      <c r="R110" s="139">
        <f t="shared" si="15"/>
        <v>792998.56786069681</v>
      </c>
    </row>
    <row r="111" spans="1:18" x14ac:dyDescent="0.35">
      <c r="A111" s="124">
        <f t="shared" si="22"/>
        <v>48122</v>
      </c>
      <c r="B111" s="125">
        <v>98</v>
      </c>
      <c r="C111" s="126">
        <f t="shared" si="12"/>
        <v>6063019.114260545</v>
      </c>
      <c r="D111" s="177">
        <f t="shared" si="17"/>
        <v>28799.340792737567</v>
      </c>
      <c r="E111" s="177">
        <f t="shared" si="16"/>
        <v>22703.086275857688</v>
      </c>
      <c r="F111" s="177">
        <f t="shared" si="18"/>
        <v>51502.427068595251</v>
      </c>
      <c r="G111" s="126">
        <f t="shared" si="13"/>
        <v>6040316.0279846871</v>
      </c>
      <c r="L111" s="178">
        <f t="shared" si="23"/>
        <v>48122</v>
      </c>
      <c r="M111" s="132">
        <v>98</v>
      </c>
      <c r="N111" s="139">
        <f t="shared" si="14"/>
        <v>792998.56786069681</v>
      </c>
      <c r="O111" s="179">
        <f t="shared" si="19"/>
        <v>3766.7431973383091</v>
      </c>
      <c r="P111" s="179">
        <f t="shared" si="20"/>
        <v>3886.3312087959466</v>
      </c>
      <c r="Q111" s="179">
        <f t="shared" si="21"/>
        <v>7653.0744061342557</v>
      </c>
      <c r="R111" s="139">
        <f t="shared" si="15"/>
        <v>789112.23665190092</v>
      </c>
    </row>
    <row r="112" spans="1:18" x14ac:dyDescent="0.35">
      <c r="A112" s="124">
        <f t="shared" si="22"/>
        <v>48153</v>
      </c>
      <c r="B112" s="125">
        <v>99</v>
      </c>
      <c r="C112" s="126">
        <f t="shared" si="12"/>
        <v>6040316.0279846871</v>
      </c>
      <c r="D112" s="177">
        <f t="shared" si="17"/>
        <v>28691.501132927242</v>
      </c>
      <c r="E112" s="177">
        <f t="shared" si="16"/>
        <v>22810.925935668012</v>
      </c>
      <c r="F112" s="177">
        <f t="shared" si="18"/>
        <v>51502.427068595251</v>
      </c>
      <c r="G112" s="126">
        <f t="shared" si="13"/>
        <v>6017505.1020490192</v>
      </c>
      <c r="L112" s="178">
        <f t="shared" si="23"/>
        <v>48153</v>
      </c>
      <c r="M112" s="132">
        <v>99</v>
      </c>
      <c r="N112" s="139">
        <f t="shared" si="14"/>
        <v>789112.23665190092</v>
      </c>
      <c r="O112" s="179">
        <f t="shared" si="19"/>
        <v>3748.2831240965284</v>
      </c>
      <c r="P112" s="179">
        <f t="shared" si="20"/>
        <v>3904.7912820377273</v>
      </c>
      <c r="Q112" s="179">
        <f t="shared" si="21"/>
        <v>7653.0744061342557</v>
      </c>
      <c r="R112" s="139">
        <f t="shared" si="15"/>
        <v>785207.44536986318</v>
      </c>
    </row>
    <row r="113" spans="1:18" x14ac:dyDescent="0.35">
      <c r="A113" s="124">
        <f t="shared" si="22"/>
        <v>48183</v>
      </c>
      <c r="B113" s="125">
        <v>100</v>
      </c>
      <c r="C113" s="126">
        <f t="shared" si="12"/>
        <v>6017505.1020490192</v>
      </c>
      <c r="D113" s="177">
        <f t="shared" si="17"/>
        <v>28583.149234732817</v>
      </c>
      <c r="E113" s="177">
        <f t="shared" si="16"/>
        <v>22919.277833862434</v>
      </c>
      <c r="F113" s="177">
        <f t="shared" si="18"/>
        <v>51502.427068595251</v>
      </c>
      <c r="G113" s="126">
        <f t="shared" si="13"/>
        <v>5994585.824215157</v>
      </c>
      <c r="L113" s="178">
        <f t="shared" si="23"/>
        <v>48183</v>
      </c>
      <c r="M113" s="132">
        <v>100</v>
      </c>
      <c r="N113" s="139">
        <f t="shared" si="14"/>
        <v>785207.44536986318</v>
      </c>
      <c r="O113" s="179">
        <f t="shared" si="19"/>
        <v>3729.7353655068491</v>
      </c>
      <c r="P113" s="179">
        <f t="shared" si="20"/>
        <v>3923.3390406274066</v>
      </c>
      <c r="Q113" s="179">
        <f t="shared" si="21"/>
        <v>7653.0744061342557</v>
      </c>
      <c r="R113" s="139">
        <f t="shared" si="15"/>
        <v>781284.10632923583</v>
      </c>
    </row>
    <row r="114" spans="1:18" x14ac:dyDescent="0.35">
      <c r="A114" s="124">
        <f t="shared" si="22"/>
        <v>48214</v>
      </c>
      <c r="B114" s="125">
        <v>101</v>
      </c>
      <c r="C114" s="126">
        <f t="shared" si="12"/>
        <v>5994585.824215157</v>
      </c>
      <c r="D114" s="177">
        <f t="shared" si="17"/>
        <v>28474.282665021969</v>
      </c>
      <c r="E114" s="177">
        <f t="shared" si="16"/>
        <v>23028.144403573286</v>
      </c>
      <c r="F114" s="177">
        <f t="shared" si="18"/>
        <v>51502.427068595251</v>
      </c>
      <c r="G114" s="126">
        <f t="shared" si="13"/>
        <v>5971557.6798115838</v>
      </c>
      <c r="L114" s="178">
        <f t="shared" si="23"/>
        <v>48214</v>
      </c>
      <c r="M114" s="132">
        <v>101</v>
      </c>
      <c r="N114" s="139">
        <f t="shared" si="14"/>
        <v>781284.10632923583</v>
      </c>
      <c r="O114" s="179">
        <f t="shared" si="19"/>
        <v>3711.0995050638689</v>
      </c>
      <c r="P114" s="179">
        <f t="shared" si="20"/>
        <v>3941.9749010703867</v>
      </c>
      <c r="Q114" s="179">
        <f t="shared" si="21"/>
        <v>7653.0744061342557</v>
      </c>
      <c r="R114" s="139">
        <f t="shared" si="15"/>
        <v>777342.13142816548</v>
      </c>
    </row>
    <row r="115" spans="1:18" x14ac:dyDescent="0.35">
      <c r="A115" s="124">
        <f t="shared" si="22"/>
        <v>48245</v>
      </c>
      <c r="B115" s="125">
        <v>102</v>
      </c>
      <c r="C115" s="126">
        <f t="shared" si="12"/>
        <v>5971557.6798115838</v>
      </c>
      <c r="D115" s="177">
        <f t="shared" si="17"/>
        <v>28364.898979104997</v>
      </c>
      <c r="E115" s="177">
        <f t="shared" si="16"/>
        <v>23137.528089490257</v>
      </c>
      <c r="F115" s="177">
        <f t="shared" si="18"/>
        <v>51502.427068595251</v>
      </c>
      <c r="G115" s="126">
        <f t="shared" si="13"/>
        <v>5948420.1517220931</v>
      </c>
      <c r="L115" s="178">
        <f t="shared" si="23"/>
        <v>48245</v>
      </c>
      <c r="M115" s="132">
        <v>102</v>
      </c>
      <c r="N115" s="139">
        <f t="shared" si="14"/>
        <v>777342.13142816548</v>
      </c>
      <c r="O115" s="179">
        <f t="shared" si="19"/>
        <v>3692.3751242837843</v>
      </c>
      <c r="P115" s="179">
        <f t="shared" si="20"/>
        <v>3960.6992818504714</v>
      </c>
      <c r="Q115" s="179">
        <f t="shared" si="21"/>
        <v>7653.0744061342557</v>
      </c>
      <c r="R115" s="139">
        <f t="shared" si="15"/>
        <v>773381.432146315</v>
      </c>
    </row>
    <row r="116" spans="1:18" x14ac:dyDescent="0.35">
      <c r="A116" s="124">
        <f t="shared" si="22"/>
        <v>48274</v>
      </c>
      <c r="B116" s="125">
        <v>103</v>
      </c>
      <c r="C116" s="126">
        <f t="shared" si="12"/>
        <v>5948420.1517220931</v>
      </c>
      <c r="D116" s="177">
        <f t="shared" si="17"/>
        <v>28254.995720679919</v>
      </c>
      <c r="E116" s="177">
        <f t="shared" si="16"/>
        <v>23247.431347915335</v>
      </c>
      <c r="F116" s="177">
        <f t="shared" si="18"/>
        <v>51502.427068595251</v>
      </c>
      <c r="G116" s="126">
        <f t="shared" si="13"/>
        <v>5925172.7203741781</v>
      </c>
      <c r="L116" s="178">
        <f t="shared" si="23"/>
        <v>48274</v>
      </c>
      <c r="M116" s="132">
        <v>103</v>
      </c>
      <c r="N116" s="139">
        <f t="shared" si="14"/>
        <v>773381.432146315</v>
      </c>
      <c r="O116" s="179">
        <f t="shared" si="19"/>
        <v>3673.5618026949951</v>
      </c>
      <c r="P116" s="179">
        <f t="shared" si="20"/>
        <v>3979.5126034392606</v>
      </c>
      <c r="Q116" s="179">
        <f t="shared" si="21"/>
        <v>7653.0744061342557</v>
      </c>
      <c r="R116" s="139">
        <f t="shared" si="15"/>
        <v>769401.91954287572</v>
      </c>
    </row>
    <row r="117" spans="1:18" x14ac:dyDescent="0.35">
      <c r="A117" s="124">
        <f t="shared" si="22"/>
        <v>48305</v>
      </c>
      <c r="B117" s="125">
        <v>104</v>
      </c>
      <c r="C117" s="126">
        <f t="shared" si="12"/>
        <v>5925172.7203741781</v>
      </c>
      <c r="D117" s="177">
        <f t="shared" si="17"/>
        <v>28144.57042177732</v>
      </c>
      <c r="E117" s="177">
        <f t="shared" si="16"/>
        <v>23357.856646817931</v>
      </c>
      <c r="F117" s="177">
        <f t="shared" si="18"/>
        <v>51502.427068595251</v>
      </c>
      <c r="G117" s="126">
        <f t="shared" si="13"/>
        <v>5901814.86372736</v>
      </c>
      <c r="L117" s="178">
        <f t="shared" si="23"/>
        <v>48305</v>
      </c>
      <c r="M117" s="132">
        <v>104</v>
      </c>
      <c r="N117" s="139">
        <f t="shared" si="14"/>
        <v>769401.91954287572</v>
      </c>
      <c r="O117" s="179">
        <f t="shared" si="19"/>
        <v>3654.6591178286581</v>
      </c>
      <c r="P117" s="179">
        <f t="shared" si="20"/>
        <v>3998.4152883055972</v>
      </c>
      <c r="Q117" s="179">
        <f t="shared" si="21"/>
        <v>7653.0744061342557</v>
      </c>
      <c r="R117" s="139">
        <f t="shared" si="15"/>
        <v>765403.50425457011</v>
      </c>
    </row>
    <row r="118" spans="1:18" x14ac:dyDescent="0.35">
      <c r="A118" s="124">
        <f t="shared" si="22"/>
        <v>48335</v>
      </c>
      <c r="B118" s="125">
        <v>105</v>
      </c>
      <c r="C118" s="126">
        <f t="shared" si="12"/>
        <v>5901814.86372736</v>
      </c>
      <c r="D118" s="177">
        <f t="shared" si="17"/>
        <v>28033.620602704934</v>
      </c>
      <c r="E118" s="177">
        <f t="shared" si="16"/>
        <v>23468.806465890317</v>
      </c>
      <c r="F118" s="177">
        <f t="shared" si="18"/>
        <v>51502.427068595251</v>
      </c>
      <c r="G118" s="126">
        <f t="shared" si="13"/>
        <v>5878346.0572614698</v>
      </c>
      <c r="L118" s="178">
        <f t="shared" si="23"/>
        <v>48335</v>
      </c>
      <c r="M118" s="132">
        <v>105</v>
      </c>
      <c r="N118" s="139">
        <f t="shared" si="14"/>
        <v>765403.50425457011</v>
      </c>
      <c r="O118" s="179">
        <f t="shared" si="19"/>
        <v>3635.6666452092063</v>
      </c>
      <c r="P118" s="179">
        <f t="shared" si="20"/>
        <v>4017.4077609250485</v>
      </c>
      <c r="Q118" s="179">
        <f t="shared" si="21"/>
        <v>7653.0744061342548</v>
      </c>
      <c r="R118" s="139">
        <f t="shared" si="15"/>
        <v>761386.09649364511</v>
      </c>
    </row>
    <row r="119" spans="1:18" x14ac:dyDescent="0.35">
      <c r="A119" s="124">
        <f t="shared" si="22"/>
        <v>48366</v>
      </c>
      <c r="B119" s="125">
        <v>106</v>
      </c>
      <c r="C119" s="126">
        <f t="shared" si="12"/>
        <v>5878346.0572614698</v>
      </c>
      <c r="D119" s="177">
        <f t="shared" si="17"/>
        <v>27922.14377199196</v>
      </c>
      <c r="E119" s="177">
        <f t="shared" si="16"/>
        <v>23580.283296603298</v>
      </c>
      <c r="F119" s="177">
        <f t="shared" si="18"/>
        <v>51502.427068595258</v>
      </c>
      <c r="G119" s="126">
        <f t="shared" si="13"/>
        <v>5854765.7739648661</v>
      </c>
      <c r="L119" s="178">
        <f t="shared" si="23"/>
        <v>48366</v>
      </c>
      <c r="M119" s="132">
        <v>106</v>
      </c>
      <c r="N119" s="139">
        <f t="shared" si="14"/>
        <v>761386.09649364511</v>
      </c>
      <c r="O119" s="179">
        <f t="shared" si="19"/>
        <v>3616.5839583448137</v>
      </c>
      <c r="P119" s="179">
        <f t="shared" si="20"/>
        <v>4036.4904477894434</v>
      </c>
      <c r="Q119" s="179">
        <f t="shared" si="21"/>
        <v>7653.0744061342575</v>
      </c>
      <c r="R119" s="139">
        <f t="shared" si="15"/>
        <v>757349.60604585567</v>
      </c>
    </row>
    <row r="120" spans="1:18" x14ac:dyDescent="0.35">
      <c r="A120" s="124">
        <f t="shared" si="22"/>
        <v>48396</v>
      </c>
      <c r="B120" s="125">
        <v>107</v>
      </c>
      <c r="C120" s="126">
        <f t="shared" si="12"/>
        <v>5854765.7739648661</v>
      </c>
      <c r="D120" s="177">
        <f t="shared" si="17"/>
        <v>27810.137426333087</v>
      </c>
      <c r="E120" s="177">
        <f t="shared" si="16"/>
        <v>23692.289642262163</v>
      </c>
      <c r="F120" s="177">
        <f t="shared" si="18"/>
        <v>51502.427068595251</v>
      </c>
      <c r="G120" s="126">
        <f t="shared" si="13"/>
        <v>5831073.4843226038</v>
      </c>
      <c r="L120" s="178">
        <f t="shared" si="23"/>
        <v>48396</v>
      </c>
      <c r="M120" s="132">
        <v>107</v>
      </c>
      <c r="N120" s="139">
        <f t="shared" si="14"/>
        <v>757349.60604585567</v>
      </c>
      <c r="O120" s="179">
        <f t="shared" si="19"/>
        <v>3597.410628717812</v>
      </c>
      <c r="P120" s="179">
        <f t="shared" si="20"/>
        <v>4055.6637774164424</v>
      </c>
      <c r="Q120" s="179">
        <f t="shared" si="21"/>
        <v>7653.0744061342539</v>
      </c>
      <c r="R120" s="139">
        <f t="shared" si="15"/>
        <v>753293.94226843922</v>
      </c>
    </row>
    <row r="121" spans="1:18" x14ac:dyDescent="0.35">
      <c r="A121" s="124">
        <f t="shared" si="22"/>
        <v>48427</v>
      </c>
      <c r="B121" s="125">
        <v>108</v>
      </c>
      <c r="C121" s="126">
        <f t="shared" si="12"/>
        <v>5831073.4843226038</v>
      </c>
      <c r="D121" s="177">
        <f t="shared" si="17"/>
        <v>27697.599050532346</v>
      </c>
      <c r="E121" s="177">
        <f t="shared" si="16"/>
        <v>23804.828018062904</v>
      </c>
      <c r="F121" s="177">
        <f t="shared" si="18"/>
        <v>51502.427068595251</v>
      </c>
      <c r="G121" s="126">
        <f t="shared" si="13"/>
        <v>5807268.656304541</v>
      </c>
      <c r="L121" s="178">
        <f t="shared" si="23"/>
        <v>48427</v>
      </c>
      <c r="M121" s="132">
        <v>108</v>
      </c>
      <c r="N121" s="139">
        <f t="shared" si="14"/>
        <v>753293.94226843922</v>
      </c>
      <c r="O121" s="179">
        <f t="shared" si="19"/>
        <v>3578.1462257750845</v>
      </c>
      <c r="P121" s="179">
        <f t="shared" si="20"/>
        <v>4074.9281803591707</v>
      </c>
      <c r="Q121" s="179">
        <f t="shared" si="21"/>
        <v>7653.0744061342557</v>
      </c>
      <c r="R121" s="139">
        <f t="shared" si="15"/>
        <v>749219.01408808003</v>
      </c>
    </row>
    <row r="122" spans="1:18" x14ac:dyDescent="0.35">
      <c r="A122" s="124">
        <f t="shared" si="22"/>
        <v>48458</v>
      </c>
      <c r="B122" s="125">
        <v>109</v>
      </c>
      <c r="C122" s="126">
        <f t="shared" si="12"/>
        <v>5807268.656304541</v>
      </c>
      <c r="D122" s="177">
        <f t="shared" si="17"/>
        <v>27584.526117446541</v>
      </c>
      <c r="E122" s="177">
        <f t="shared" si="16"/>
        <v>23917.900951148702</v>
      </c>
      <c r="F122" s="177">
        <f t="shared" si="18"/>
        <v>51502.427068595243</v>
      </c>
      <c r="G122" s="126">
        <f t="shared" si="13"/>
        <v>5783350.7553533921</v>
      </c>
      <c r="L122" s="178">
        <f t="shared" si="23"/>
        <v>48458</v>
      </c>
      <c r="M122" s="132">
        <v>109</v>
      </c>
      <c r="N122" s="139">
        <f t="shared" si="14"/>
        <v>749219.01408808003</v>
      </c>
      <c r="O122" s="179">
        <f t="shared" si="19"/>
        <v>3558.7903169183783</v>
      </c>
      <c r="P122" s="179">
        <f t="shared" si="20"/>
        <v>4094.284089215877</v>
      </c>
      <c r="Q122" s="179">
        <f t="shared" si="21"/>
        <v>7653.0744061342557</v>
      </c>
      <c r="R122" s="139">
        <f t="shared" si="15"/>
        <v>745124.72999886412</v>
      </c>
    </row>
    <row r="123" spans="1:18" x14ac:dyDescent="0.35">
      <c r="A123" s="124">
        <f t="shared" si="22"/>
        <v>48488</v>
      </c>
      <c r="B123" s="125">
        <v>110</v>
      </c>
      <c r="C123" s="126">
        <f t="shared" si="12"/>
        <v>5783350.7553533921</v>
      </c>
      <c r="D123" s="177">
        <f t="shared" si="17"/>
        <v>27470.916087928596</v>
      </c>
      <c r="E123" s="177">
        <f t="shared" si="16"/>
        <v>24031.510980666662</v>
      </c>
      <c r="F123" s="177">
        <f t="shared" si="18"/>
        <v>51502.427068595258</v>
      </c>
      <c r="G123" s="126">
        <f t="shared" si="13"/>
        <v>5759319.2443727255</v>
      </c>
      <c r="L123" s="178">
        <f t="shared" si="23"/>
        <v>48488</v>
      </c>
      <c r="M123" s="132">
        <v>110</v>
      </c>
      <c r="N123" s="139">
        <f t="shared" si="14"/>
        <v>745124.72999886412</v>
      </c>
      <c r="O123" s="179">
        <f t="shared" si="19"/>
        <v>3539.3424674946041</v>
      </c>
      <c r="P123" s="179">
        <f t="shared" si="20"/>
        <v>4113.7319386396521</v>
      </c>
      <c r="Q123" s="179">
        <f t="shared" si="21"/>
        <v>7653.0744061342557</v>
      </c>
      <c r="R123" s="139">
        <f t="shared" si="15"/>
        <v>741010.99806022446</v>
      </c>
    </row>
    <row r="124" spans="1:18" x14ac:dyDescent="0.35">
      <c r="A124" s="124">
        <f t="shared" si="22"/>
        <v>48519</v>
      </c>
      <c r="B124" s="125">
        <v>111</v>
      </c>
      <c r="C124" s="126">
        <f t="shared" si="12"/>
        <v>5759319.2443727255</v>
      </c>
      <c r="D124" s="177">
        <f t="shared" si="17"/>
        <v>27356.766410770422</v>
      </c>
      <c r="E124" s="177">
        <f t="shared" si="16"/>
        <v>24145.660657824828</v>
      </c>
      <c r="F124" s="177">
        <f t="shared" si="18"/>
        <v>51502.427068595251</v>
      </c>
      <c r="G124" s="126">
        <f t="shared" si="13"/>
        <v>5735173.5837149005</v>
      </c>
      <c r="L124" s="178">
        <f t="shared" si="23"/>
        <v>48519</v>
      </c>
      <c r="M124" s="132">
        <v>111</v>
      </c>
      <c r="N124" s="139">
        <f t="shared" si="14"/>
        <v>741010.99806022446</v>
      </c>
      <c r="O124" s="179">
        <f t="shared" si="19"/>
        <v>3519.8022407860649</v>
      </c>
      <c r="P124" s="179">
        <f t="shared" si="20"/>
        <v>4133.2721653481913</v>
      </c>
      <c r="Q124" s="179">
        <f t="shared" si="21"/>
        <v>7653.0744061342557</v>
      </c>
      <c r="R124" s="139">
        <f t="shared" si="15"/>
        <v>736877.72589487629</v>
      </c>
    </row>
    <row r="125" spans="1:18" x14ac:dyDescent="0.35">
      <c r="A125" s="124">
        <f t="shared" si="22"/>
        <v>48549</v>
      </c>
      <c r="B125" s="125">
        <v>112</v>
      </c>
      <c r="C125" s="126">
        <f t="shared" si="12"/>
        <v>5735173.5837149005</v>
      </c>
      <c r="D125" s="177">
        <f t="shared" si="17"/>
        <v>27242.074522645755</v>
      </c>
      <c r="E125" s="177">
        <f t="shared" si="16"/>
        <v>24260.352545949492</v>
      </c>
      <c r="F125" s="177">
        <f t="shared" si="18"/>
        <v>51502.427068595251</v>
      </c>
      <c r="G125" s="126">
        <f t="shared" si="13"/>
        <v>5710913.2311689509</v>
      </c>
      <c r="L125" s="178">
        <f t="shared" si="23"/>
        <v>48549</v>
      </c>
      <c r="M125" s="132">
        <v>112</v>
      </c>
      <c r="N125" s="139">
        <f t="shared" si="14"/>
        <v>736877.72589487629</v>
      </c>
      <c r="O125" s="179">
        <f t="shared" si="19"/>
        <v>3500.1691980006608</v>
      </c>
      <c r="P125" s="179">
        <f t="shared" si="20"/>
        <v>4152.9052081335949</v>
      </c>
      <c r="Q125" s="179">
        <f t="shared" si="21"/>
        <v>7653.0744061342557</v>
      </c>
      <c r="R125" s="139">
        <f t="shared" si="15"/>
        <v>732724.82068674266</v>
      </c>
    </row>
    <row r="126" spans="1:18" x14ac:dyDescent="0.35">
      <c r="A126" s="124">
        <f t="shared" si="22"/>
        <v>48580</v>
      </c>
      <c r="B126" s="125">
        <v>113</v>
      </c>
      <c r="C126" s="126">
        <f t="shared" si="12"/>
        <v>5710913.2311689509</v>
      </c>
      <c r="D126" s="177">
        <f t="shared" si="17"/>
        <v>27126.837848052499</v>
      </c>
      <c r="E126" s="177">
        <f t="shared" si="16"/>
        <v>24375.589220542755</v>
      </c>
      <c r="F126" s="177">
        <f t="shared" si="18"/>
        <v>51502.427068595251</v>
      </c>
      <c r="G126" s="126">
        <f t="shared" si="13"/>
        <v>5686537.6419484084</v>
      </c>
      <c r="L126" s="178">
        <f t="shared" si="23"/>
        <v>48580</v>
      </c>
      <c r="M126" s="132">
        <v>113</v>
      </c>
      <c r="N126" s="139">
        <f t="shared" si="14"/>
        <v>732724.82068674266</v>
      </c>
      <c r="O126" s="179">
        <f t="shared" si="19"/>
        <v>3480.442898262027</v>
      </c>
      <c r="P126" s="179">
        <f t="shared" si="20"/>
        <v>4172.6315078722291</v>
      </c>
      <c r="Q126" s="179">
        <f t="shared" si="21"/>
        <v>7653.0744061342557</v>
      </c>
      <c r="R126" s="139">
        <f t="shared" si="15"/>
        <v>728552.18917887041</v>
      </c>
    </row>
    <row r="127" spans="1:18" x14ac:dyDescent="0.35">
      <c r="A127" s="124">
        <f t="shared" si="22"/>
        <v>48611</v>
      </c>
      <c r="B127" s="125">
        <v>114</v>
      </c>
      <c r="C127" s="126">
        <f t="shared" si="12"/>
        <v>5686537.6419484084</v>
      </c>
      <c r="D127" s="177">
        <f t="shared" si="17"/>
        <v>27011.053799254922</v>
      </c>
      <c r="E127" s="177">
        <f t="shared" si="16"/>
        <v>24491.373269340336</v>
      </c>
      <c r="F127" s="177">
        <f t="shared" si="18"/>
        <v>51502.427068595258</v>
      </c>
      <c r="G127" s="126">
        <f t="shared" si="13"/>
        <v>5662046.2686790684</v>
      </c>
      <c r="L127" s="178">
        <f t="shared" si="23"/>
        <v>48611</v>
      </c>
      <c r="M127" s="132">
        <v>114</v>
      </c>
      <c r="N127" s="139">
        <f t="shared" si="14"/>
        <v>728552.18917887041</v>
      </c>
      <c r="O127" s="179">
        <f t="shared" si="19"/>
        <v>3460.622898599634</v>
      </c>
      <c r="P127" s="179">
        <f t="shared" si="20"/>
        <v>4192.4515075346226</v>
      </c>
      <c r="Q127" s="179">
        <f t="shared" si="21"/>
        <v>7653.0744061342566</v>
      </c>
      <c r="R127" s="139">
        <f t="shared" si="15"/>
        <v>724359.73767133581</v>
      </c>
    </row>
    <row r="128" spans="1:18" x14ac:dyDescent="0.35">
      <c r="A128" s="124">
        <f t="shared" si="22"/>
        <v>48639</v>
      </c>
      <c r="B128" s="125">
        <v>115</v>
      </c>
      <c r="C128" s="126">
        <f t="shared" si="12"/>
        <v>5662046.2686790684</v>
      </c>
      <c r="D128" s="177">
        <f t="shared" si="17"/>
        <v>26894.719776225553</v>
      </c>
      <c r="E128" s="177">
        <f t="shared" si="16"/>
        <v>24607.707292369701</v>
      </c>
      <c r="F128" s="177">
        <f t="shared" si="18"/>
        <v>51502.427068595251</v>
      </c>
      <c r="G128" s="126">
        <f t="shared" si="13"/>
        <v>5637438.5613866989</v>
      </c>
      <c r="L128" s="178">
        <f t="shared" si="23"/>
        <v>48639</v>
      </c>
      <c r="M128" s="132">
        <v>115</v>
      </c>
      <c r="N128" s="139">
        <f t="shared" si="14"/>
        <v>724359.73767133581</v>
      </c>
      <c r="O128" s="179">
        <f t="shared" si="19"/>
        <v>3440.7087539388444</v>
      </c>
      <c r="P128" s="179">
        <f t="shared" si="20"/>
        <v>4212.3656521954117</v>
      </c>
      <c r="Q128" s="179">
        <f t="shared" si="21"/>
        <v>7653.0744061342557</v>
      </c>
      <c r="R128" s="139">
        <f t="shared" si="15"/>
        <v>720147.3720191404</v>
      </c>
    </row>
    <row r="129" spans="1:18" x14ac:dyDescent="0.35">
      <c r="A129" s="124">
        <f t="shared" si="22"/>
        <v>48670</v>
      </c>
      <c r="B129" s="125">
        <v>116</v>
      </c>
      <c r="C129" s="126">
        <f t="shared" si="12"/>
        <v>5637438.5613866989</v>
      </c>
      <c r="D129" s="177">
        <f t="shared" si="17"/>
        <v>26777.833166586792</v>
      </c>
      <c r="E129" s="177">
        <f t="shared" si="16"/>
        <v>24724.593902008462</v>
      </c>
      <c r="F129" s="177">
        <f t="shared" si="18"/>
        <v>51502.427068595251</v>
      </c>
      <c r="G129" s="126">
        <f t="shared" si="13"/>
        <v>5612713.9674846902</v>
      </c>
      <c r="L129" s="178">
        <f t="shared" si="23"/>
        <v>48670</v>
      </c>
      <c r="M129" s="132">
        <v>116</v>
      </c>
      <c r="N129" s="139">
        <f t="shared" si="14"/>
        <v>720147.3720191404</v>
      </c>
      <c r="O129" s="179">
        <f t="shared" si="19"/>
        <v>3420.7000170909155</v>
      </c>
      <c r="P129" s="179">
        <f t="shared" si="20"/>
        <v>4232.3743890433398</v>
      </c>
      <c r="Q129" s="179">
        <f t="shared" si="21"/>
        <v>7653.0744061342557</v>
      </c>
      <c r="R129" s="139">
        <f t="shared" si="15"/>
        <v>715914.99763009709</v>
      </c>
    </row>
    <row r="130" spans="1:18" x14ac:dyDescent="0.35">
      <c r="A130" s="124">
        <f t="shared" si="22"/>
        <v>48700</v>
      </c>
      <c r="B130" s="125">
        <v>117</v>
      </c>
      <c r="C130" s="126">
        <f t="shared" si="12"/>
        <v>5612713.9674846902</v>
      </c>
      <c r="D130" s="177">
        <f t="shared" si="17"/>
        <v>26660.391345552256</v>
      </c>
      <c r="E130" s="177">
        <f t="shared" si="16"/>
        <v>24842.035723042998</v>
      </c>
      <c r="F130" s="177">
        <f t="shared" si="18"/>
        <v>51502.427068595251</v>
      </c>
      <c r="G130" s="126">
        <f t="shared" si="13"/>
        <v>5587871.9317616476</v>
      </c>
      <c r="L130" s="178">
        <f t="shared" si="23"/>
        <v>48700</v>
      </c>
      <c r="M130" s="132">
        <v>117</v>
      </c>
      <c r="N130" s="139">
        <f t="shared" si="14"/>
        <v>715914.99763009709</v>
      </c>
      <c r="O130" s="179">
        <f t="shared" si="19"/>
        <v>3400.5962387429599</v>
      </c>
      <c r="P130" s="179">
        <f t="shared" si="20"/>
        <v>4252.4781673912958</v>
      </c>
      <c r="Q130" s="179">
        <f t="shared" si="21"/>
        <v>7653.0744061342557</v>
      </c>
      <c r="R130" s="139">
        <f t="shared" si="15"/>
        <v>711662.51946270582</v>
      </c>
    </row>
    <row r="131" spans="1:18" x14ac:dyDescent="0.35">
      <c r="A131" s="124">
        <f t="shared" si="22"/>
        <v>48731</v>
      </c>
      <c r="B131" s="125">
        <v>118</v>
      </c>
      <c r="C131" s="126">
        <f t="shared" si="12"/>
        <v>5587871.9317616476</v>
      </c>
      <c r="D131" s="177">
        <f t="shared" si="17"/>
        <v>26542.391675867802</v>
      </c>
      <c r="E131" s="177">
        <f t="shared" si="16"/>
        <v>24960.035392727448</v>
      </c>
      <c r="F131" s="177">
        <f t="shared" si="18"/>
        <v>51502.427068595251</v>
      </c>
      <c r="G131" s="126">
        <f t="shared" si="13"/>
        <v>5562911.8963689199</v>
      </c>
      <c r="L131" s="178">
        <f t="shared" si="23"/>
        <v>48731</v>
      </c>
      <c r="M131" s="132">
        <v>118</v>
      </c>
      <c r="N131" s="139">
        <f t="shared" si="14"/>
        <v>711662.51946270582</v>
      </c>
      <c r="O131" s="179">
        <f t="shared" si="19"/>
        <v>3380.3969674478508</v>
      </c>
      <c r="P131" s="179">
        <f t="shared" si="20"/>
        <v>4272.6774386864045</v>
      </c>
      <c r="Q131" s="179">
        <f t="shared" si="21"/>
        <v>7653.0744061342557</v>
      </c>
      <c r="R131" s="139">
        <f t="shared" si="15"/>
        <v>707389.84202401945</v>
      </c>
    </row>
    <row r="132" spans="1:18" x14ac:dyDescent="0.35">
      <c r="A132" s="124">
        <f t="shared" si="22"/>
        <v>48761</v>
      </c>
      <c r="B132" s="125">
        <v>119</v>
      </c>
      <c r="C132" s="126">
        <f t="shared" si="12"/>
        <v>5562911.8963689199</v>
      </c>
      <c r="D132" s="177">
        <f t="shared" si="17"/>
        <v>26423.831507752348</v>
      </c>
      <c r="E132" s="177">
        <f t="shared" si="16"/>
        <v>25078.595560842907</v>
      </c>
      <c r="F132" s="177">
        <f t="shared" si="18"/>
        <v>51502.427068595251</v>
      </c>
      <c r="G132" s="126">
        <f t="shared" si="13"/>
        <v>5537833.3008080767</v>
      </c>
      <c r="L132" s="178">
        <f t="shared" si="23"/>
        <v>48761</v>
      </c>
      <c r="M132" s="132">
        <v>119</v>
      </c>
      <c r="N132" s="139">
        <f t="shared" si="14"/>
        <v>707389.84202401945</v>
      </c>
      <c r="O132" s="179">
        <f t="shared" si="19"/>
        <v>3360.1017496140907</v>
      </c>
      <c r="P132" s="179">
        <f t="shared" si="20"/>
        <v>4292.9726565201654</v>
      </c>
      <c r="Q132" s="179">
        <f t="shared" si="21"/>
        <v>7653.0744061342557</v>
      </c>
      <c r="R132" s="139">
        <f t="shared" si="15"/>
        <v>703096.86936749925</v>
      </c>
    </row>
    <row r="133" spans="1:18" x14ac:dyDescent="0.35">
      <c r="A133" s="122">
        <f t="shared" si="22"/>
        <v>48792</v>
      </c>
      <c r="B133" s="86">
        <v>120</v>
      </c>
      <c r="C133" s="95">
        <f t="shared" si="12"/>
        <v>5537833.3008080767</v>
      </c>
      <c r="D133" s="177">
        <f t="shared" si="17"/>
        <v>26304.70817883834</v>
      </c>
      <c r="E133" s="177">
        <f t="shared" si="16"/>
        <v>25197.71888975691</v>
      </c>
      <c r="F133" s="177">
        <f t="shared" si="18"/>
        <v>51502.427068595251</v>
      </c>
      <c r="G133" s="95">
        <f t="shared" si="13"/>
        <v>5512635.5819183197</v>
      </c>
      <c r="L133" s="178">
        <f t="shared" si="23"/>
        <v>48792</v>
      </c>
      <c r="M133" s="132">
        <v>120</v>
      </c>
      <c r="N133" s="139">
        <f t="shared" si="14"/>
        <v>703096.86936749925</v>
      </c>
      <c r="O133" s="179">
        <f t="shared" si="19"/>
        <v>3339.7101294956196</v>
      </c>
      <c r="P133" s="179">
        <f t="shared" si="20"/>
        <v>4313.3642766386365</v>
      </c>
      <c r="Q133" s="179">
        <f t="shared" si="21"/>
        <v>7653.0744061342557</v>
      </c>
      <c r="R133" s="139">
        <f t="shared" si="15"/>
        <v>698783.50509086065</v>
      </c>
    </row>
    <row r="134" spans="1:18" x14ac:dyDescent="0.35">
      <c r="A134" s="122">
        <f t="shared" si="22"/>
        <v>48823</v>
      </c>
      <c r="B134" s="86">
        <v>121</v>
      </c>
      <c r="C134" s="95">
        <f t="shared" si="12"/>
        <v>5512635.5819183197</v>
      </c>
      <c r="D134" s="177">
        <f t="shared" si="17"/>
        <v>26185.019014111997</v>
      </c>
      <c r="E134" s="177">
        <f t="shared" si="16"/>
        <v>25317.408054483258</v>
      </c>
      <c r="F134" s="177">
        <f t="shared" si="18"/>
        <v>51502.427068595251</v>
      </c>
      <c r="G134" s="95">
        <f t="shared" si="13"/>
        <v>5487318.1738638366</v>
      </c>
      <c r="L134" s="178">
        <f t="shared" si="23"/>
        <v>48823</v>
      </c>
      <c r="M134" s="132">
        <v>121</v>
      </c>
      <c r="N134" s="139">
        <f t="shared" si="14"/>
        <v>698783.50509086065</v>
      </c>
      <c r="O134" s="179">
        <f t="shared" si="19"/>
        <v>3319.2216491815861</v>
      </c>
      <c r="P134" s="179">
        <f t="shared" si="20"/>
        <v>4333.8527569526696</v>
      </c>
      <c r="Q134" s="179">
        <f t="shared" si="21"/>
        <v>7653.0744061342557</v>
      </c>
      <c r="R134" s="139">
        <f t="shared" si="15"/>
        <v>694449.65233390802</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2BAD0-090F-4D24-ABA4-0363E273EE81}">
  <sheetPr codeName="Sheet23"/>
  <dimension ref="A1:R134"/>
  <sheetViews>
    <sheetView showOutlineSymbols="0" showWhiteSpace="0" zoomScaleNormal="100" workbookViewId="0">
      <selection activeCell="I27" sqref="I27"/>
    </sheetView>
  </sheetViews>
  <sheetFormatPr defaultColWidth="9.1796875" defaultRowHeight="14.5" x14ac:dyDescent="0.35"/>
  <cols>
    <col min="1" max="1" width="9.1796875" style="85"/>
    <col min="2" max="2" width="7.81640625" style="85" customWidth="1"/>
    <col min="3" max="3" width="14.7265625" style="85" customWidth="1"/>
    <col min="4" max="4" width="14.26953125" style="85" customWidth="1"/>
    <col min="5" max="6" width="14.7265625" style="85" customWidth="1"/>
    <col min="7" max="7" width="14.7265625" style="129" customWidth="1"/>
    <col min="8" max="11" width="9.1796875" style="85"/>
    <col min="12" max="12" width="9.1796875" style="156"/>
    <col min="13" max="13" width="11.26953125" style="156" customWidth="1"/>
    <col min="14" max="14" width="18.81640625" style="156" customWidth="1"/>
    <col min="15" max="15" width="14.26953125" style="156" customWidth="1"/>
    <col min="16" max="17" width="14.7265625" style="156" customWidth="1"/>
    <col min="18" max="18" width="14.7265625" style="159" customWidth="1"/>
    <col min="19" max="16384" width="9.1796875" style="85"/>
  </cols>
  <sheetData>
    <row r="1" spans="1:18" x14ac:dyDescent="0.35">
      <c r="A1"/>
      <c r="B1" s="83"/>
      <c r="C1" s="83"/>
      <c r="D1" s="83"/>
      <c r="E1" s="83"/>
      <c r="F1" s="83"/>
      <c r="G1" s="84"/>
      <c r="L1" s="130"/>
      <c r="M1" s="130"/>
      <c r="N1" s="130"/>
      <c r="O1" s="130"/>
      <c r="P1" s="130"/>
      <c r="Q1" s="130"/>
      <c r="R1" s="131"/>
    </row>
    <row r="2" spans="1:18" x14ac:dyDescent="0.35">
      <c r="A2" s="83"/>
      <c r="B2" s="83"/>
      <c r="C2" s="83"/>
      <c r="D2" s="83"/>
      <c r="E2" s="83"/>
      <c r="F2" s="86"/>
      <c r="G2" s="87"/>
      <c r="L2" s="130"/>
      <c r="M2" s="130"/>
      <c r="N2" s="130"/>
      <c r="O2" s="130"/>
      <c r="P2" s="130"/>
      <c r="Q2" s="132"/>
      <c r="R2" s="133"/>
    </row>
    <row r="3" spans="1:18" x14ac:dyDescent="0.35">
      <c r="A3" s="83"/>
      <c r="B3" s="83"/>
      <c r="C3" s="83"/>
      <c r="D3" s="83"/>
      <c r="E3" s="83"/>
      <c r="F3" s="86"/>
      <c r="G3" s="87"/>
      <c r="L3" s="130"/>
      <c r="M3" s="130"/>
      <c r="N3" s="130"/>
      <c r="O3" s="130"/>
      <c r="P3" s="130"/>
      <c r="Q3" s="132"/>
      <c r="R3" s="133"/>
    </row>
    <row r="4" spans="1:18" ht="21" x14ac:dyDescent="0.5">
      <c r="A4" s="83"/>
      <c r="B4" s="134" t="s">
        <v>54</v>
      </c>
      <c r="C4" s="83"/>
      <c r="D4" s="83"/>
      <c r="E4" s="135"/>
      <c r="F4" s="136" t="s">
        <v>6</v>
      </c>
      <c r="G4" s="137"/>
      <c r="K4" s="129"/>
      <c r="L4" s="130"/>
      <c r="M4" s="138" t="s">
        <v>77</v>
      </c>
      <c r="N4" s="130"/>
      <c r="O4" s="130"/>
      <c r="P4" s="132"/>
      <c r="Q4" s="139"/>
      <c r="R4" s="140"/>
    </row>
    <row r="5" spans="1:18" x14ac:dyDescent="0.35">
      <c r="A5" s="83"/>
      <c r="B5" s="83"/>
      <c r="C5" s="83"/>
      <c r="D5" s="83"/>
      <c r="E5" s="83"/>
      <c r="F5" s="126"/>
      <c r="G5" s="141"/>
      <c r="K5" s="142"/>
      <c r="L5" s="130"/>
      <c r="M5" s="130"/>
      <c r="N5" s="130"/>
      <c r="O5" s="130"/>
      <c r="P5" s="130"/>
      <c r="Q5" s="139"/>
      <c r="R5" s="140"/>
    </row>
    <row r="6" spans="1:18" x14ac:dyDescent="0.35">
      <c r="A6" s="83"/>
      <c r="B6" s="143" t="s">
        <v>57</v>
      </c>
      <c r="C6" s="144"/>
      <c r="D6" s="145"/>
      <c r="E6" s="100">
        <v>45170</v>
      </c>
      <c r="F6" s="146"/>
      <c r="G6" s="141"/>
      <c r="K6" s="147"/>
      <c r="L6" s="130"/>
      <c r="M6" s="148" t="s">
        <v>57</v>
      </c>
      <c r="N6" s="149"/>
      <c r="O6" s="150"/>
      <c r="P6" s="151">
        <v>45170</v>
      </c>
      <c r="Q6" s="152"/>
      <c r="R6" s="140"/>
    </row>
    <row r="7" spans="1:18" x14ac:dyDescent="0.35">
      <c r="A7" s="83"/>
      <c r="B7" s="153" t="s">
        <v>59</v>
      </c>
      <c r="C7" s="125"/>
      <c r="D7" s="188"/>
      <c r="E7" s="104">
        <v>120</v>
      </c>
      <c r="F7" s="154" t="s">
        <v>60</v>
      </c>
      <c r="G7" s="141"/>
      <c r="K7" s="128"/>
      <c r="L7" s="130"/>
      <c r="M7" s="155" t="s">
        <v>59</v>
      </c>
      <c r="N7" s="132"/>
      <c r="P7" s="157">
        <v>120</v>
      </c>
      <c r="Q7" s="158" t="s">
        <v>60</v>
      </c>
    </row>
    <row r="8" spans="1:18" x14ac:dyDescent="0.35">
      <c r="A8" s="83"/>
      <c r="B8" s="153" t="s">
        <v>67</v>
      </c>
      <c r="C8" s="125"/>
      <c r="D8" s="189">
        <f>E6-1</f>
        <v>45169</v>
      </c>
      <c r="E8" s="111">
        <v>582028.75324999995</v>
      </c>
      <c r="F8" s="154" t="s">
        <v>63</v>
      </c>
      <c r="G8" s="141"/>
      <c r="K8" s="128"/>
      <c r="L8" s="130"/>
      <c r="M8" s="155" t="s">
        <v>80</v>
      </c>
      <c r="N8" s="132"/>
      <c r="O8" s="161">
        <f>P6-1</f>
        <v>45169</v>
      </c>
      <c r="P8" s="162">
        <v>582028.75324999995</v>
      </c>
      <c r="Q8" s="158" t="s">
        <v>63</v>
      </c>
    </row>
    <row r="9" spans="1:18" x14ac:dyDescent="0.35">
      <c r="A9" s="83"/>
      <c r="B9" s="153" t="s">
        <v>68</v>
      </c>
      <c r="C9" s="125"/>
      <c r="D9" s="189">
        <f>EDATE(D8,E7)</f>
        <v>48822</v>
      </c>
      <c r="E9" s="108">
        <v>0</v>
      </c>
      <c r="F9" s="154" t="s">
        <v>63</v>
      </c>
      <c r="G9" s="141"/>
      <c r="K9" s="128"/>
      <c r="L9" s="130"/>
      <c r="M9" s="155" t="s">
        <v>79</v>
      </c>
      <c r="N9" s="132"/>
      <c r="O9" s="161">
        <f>EDATE(O8,P7)</f>
        <v>48822</v>
      </c>
      <c r="P9" s="162">
        <v>0</v>
      </c>
      <c r="Q9" s="158" t="s">
        <v>63</v>
      </c>
      <c r="R9" s="163"/>
    </row>
    <row r="10" spans="1:18" x14ac:dyDescent="0.35">
      <c r="A10" s="83"/>
      <c r="B10" s="114" t="s">
        <v>69</v>
      </c>
      <c r="C10" s="115"/>
      <c r="D10" s="190"/>
      <c r="E10" s="117">
        <v>5.7000000000000002E-2</v>
      </c>
      <c r="F10" s="118"/>
      <c r="G10" s="164"/>
      <c r="K10" s="128"/>
      <c r="L10" s="130"/>
      <c r="M10" s="165" t="s">
        <v>69</v>
      </c>
      <c r="N10" s="166"/>
      <c r="O10" s="167"/>
      <c r="P10" s="168">
        <v>5.7000000000000002E-2</v>
      </c>
      <c r="Q10" s="169"/>
      <c r="R10" s="140"/>
    </row>
    <row r="11" spans="1:18" x14ac:dyDescent="0.35">
      <c r="A11" s="83"/>
      <c r="B11" s="170"/>
      <c r="C11" s="125"/>
      <c r="E11" s="171"/>
      <c r="F11" s="170"/>
      <c r="G11" s="164"/>
      <c r="K11" s="128"/>
      <c r="L11" s="130"/>
      <c r="M11" s="157"/>
      <c r="N11" s="132"/>
      <c r="P11" s="172"/>
      <c r="Q11" s="157"/>
      <c r="R11" s="140"/>
    </row>
    <row r="12" spans="1:18" x14ac:dyDescent="0.35">
      <c r="E12" s="171"/>
      <c r="K12" s="128"/>
    </row>
    <row r="13" spans="1:18" ht="15" thickBot="1" x14ac:dyDescent="0.4">
      <c r="A13" s="173" t="s">
        <v>70</v>
      </c>
      <c r="B13" s="173" t="s">
        <v>71</v>
      </c>
      <c r="C13" s="173" t="s">
        <v>72</v>
      </c>
      <c r="D13" s="173" t="s">
        <v>73</v>
      </c>
      <c r="E13" s="173" t="s">
        <v>74</v>
      </c>
      <c r="F13" s="173" t="s">
        <v>75</v>
      </c>
      <c r="G13" s="174" t="s">
        <v>76</v>
      </c>
      <c r="K13" s="128"/>
      <c r="L13" s="175" t="s">
        <v>70</v>
      </c>
      <c r="M13" s="175" t="s">
        <v>71</v>
      </c>
      <c r="N13" s="175" t="s">
        <v>72</v>
      </c>
      <c r="O13" s="175" t="s">
        <v>73</v>
      </c>
      <c r="P13" s="175" t="s">
        <v>74</v>
      </c>
      <c r="Q13" s="176" t="s">
        <v>75</v>
      </c>
      <c r="R13" s="176" t="s">
        <v>76</v>
      </c>
    </row>
    <row r="14" spans="1:18" x14ac:dyDescent="0.35">
      <c r="A14" s="124">
        <f>E6</f>
        <v>45170</v>
      </c>
      <c r="B14" s="125">
        <v>1</v>
      </c>
      <c r="C14" s="126">
        <f>E8</f>
        <v>582028.75324999995</v>
      </c>
      <c r="D14" s="177">
        <f>IPMT($E$10/12,B14,$E$7,-$E$8,$E$9)</f>
        <v>2764.6365779374996</v>
      </c>
      <c r="E14" s="177">
        <f t="shared" ref="E14:E77" si="0">PPMT($E$10/12,B14,$E$7,-$E$8,$E$9,0)</f>
        <v>3609.7402106969525</v>
      </c>
      <c r="F14" s="177">
        <f>SUM(D14:E14)</f>
        <v>6374.3767886344522</v>
      </c>
      <c r="G14" s="126">
        <f>C14-E14</f>
        <v>578419.01303930301</v>
      </c>
      <c r="K14" s="128"/>
      <c r="L14" s="178">
        <f>P6</f>
        <v>45170</v>
      </c>
      <c r="M14" s="132">
        <v>1</v>
      </c>
      <c r="N14" s="139">
        <f>P8</f>
        <v>582028.75324999995</v>
      </c>
      <c r="O14" s="179">
        <f>IPMT($P$10/12,M14,$P$7,-$P$8,$P$9)</f>
        <v>2764.6365779374996</v>
      </c>
      <c r="P14" s="179">
        <f>PPMT($P$10/12,M14,$P$7,-$P$8,$P$9)</f>
        <v>3609.7402106969525</v>
      </c>
      <c r="Q14" s="179">
        <f>SUM(O14:P14)</f>
        <v>6374.3767886344522</v>
      </c>
      <c r="R14" s="139">
        <f>N14-P14</f>
        <v>578419.01303930301</v>
      </c>
    </row>
    <row r="15" spans="1:18" x14ac:dyDescent="0.35">
      <c r="A15" s="124">
        <f>EDATE(A14,1)</f>
        <v>45200</v>
      </c>
      <c r="B15" s="125">
        <v>2</v>
      </c>
      <c r="C15" s="126">
        <f>G14</f>
        <v>578419.01303930301</v>
      </c>
      <c r="D15" s="177">
        <f t="shared" ref="D15:D78" si="1">IPMT($E$10/12,B15,$E$7,-$E$8,$E$9)</f>
        <v>2747.4903119366891</v>
      </c>
      <c r="E15" s="177">
        <f t="shared" si="0"/>
        <v>3626.8864766977631</v>
      </c>
      <c r="F15" s="177">
        <f t="shared" ref="F15:F78" si="2">SUM(D15:E15)</f>
        <v>6374.3767886344522</v>
      </c>
      <c r="G15" s="126">
        <f t="shared" ref="G15:G72" si="3">C15-E15</f>
        <v>574792.12656260526</v>
      </c>
      <c r="K15" s="128"/>
      <c r="L15" s="178">
        <f>EDATE(L14,1)</f>
        <v>45200</v>
      </c>
      <c r="M15" s="132">
        <v>2</v>
      </c>
      <c r="N15" s="139">
        <f>R14</f>
        <v>578419.01303930301</v>
      </c>
      <c r="O15" s="179">
        <f t="shared" ref="O15:O78" si="4">IPMT($P$10/12,M15,$P$7,-$P$8,$P$9)</f>
        <v>2747.4903119366891</v>
      </c>
      <c r="P15" s="179">
        <f t="shared" ref="P15:P78" si="5">PPMT($P$10/12,M15,$P$7,-$P$8,$P$9)</f>
        <v>3626.8864766977631</v>
      </c>
      <c r="Q15" s="179">
        <f t="shared" ref="Q15:Q78" si="6">SUM(O15:P15)</f>
        <v>6374.3767886344522</v>
      </c>
      <c r="R15" s="139">
        <f t="shared" ref="R15:R72" si="7">N15-P15</f>
        <v>574792.12656260526</v>
      </c>
    </row>
    <row r="16" spans="1:18" x14ac:dyDescent="0.35">
      <c r="A16" s="124">
        <f>EDATE(A15,1)</f>
        <v>45231</v>
      </c>
      <c r="B16" s="125">
        <v>3</v>
      </c>
      <c r="C16" s="126">
        <f>G15</f>
        <v>574792.12656260526</v>
      </c>
      <c r="D16" s="177">
        <f t="shared" si="1"/>
        <v>2730.2626011723742</v>
      </c>
      <c r="E16" s="177">
        <f t="shared" si="0"/>
        <v>3644.1141874620771</v>
      </c>
      <c r="F16" s="177">
        <f t="shared" si="2"/>
        <v>6374.3767886344513</v>
      </c>
      <c r="G16" s="126">
        <f t="shared" si="3"/>
        <v>571148.01237514324</v>
      </c>
      <c r="K16" s="128"/>
      <c r="L16" s="178">
        <f>EDATE(L15,1)</f>
        <v>45231</v>
      </c>
      <c r="M16" s="132">
        <v>3</v>
      </c>
      <c r="N16" s="139">
        <f>R15</f>
        <v>574792.12656260526</v>
      </c>
      <c r="O16" s="179">
        <f t="shared" si="4"/>
        <v>2730.2626011723742</v>
      </c>
      <c r="P16" s="179">
        <f t="shared" si="5"/>
        <v>3644.1141874620771</v>
      </c>
      <c r="Q16" s="179">
        <f t="shared" si="6"/>
        <v>6374.3767886344513</v>
      </c>
      <c r="R16" s="139">
        <f t="shared" si="7"/>
        <v>571148.01237514324</v>
      </c>
    </row>
    <row r="17" spans="1:18" x14ac:dyDescent="0.35">
      <c r="A17" s="124">
        <f t="shared" ref="A17:A80" si="8">EDATE(A16,1)</f>
        <v>45261</v>
      </c>
      <c r="B17" s="125">
        <v>4</v>
      </c>
      <c r="C17" s="126">
        <f t="shared" ref="C17:C72" si="9">G16</f>
        <v>571148.01237514324</v>
      </c>
      <c r="D17" s="177">
        <f t="shared" si="1"/>
        <v>2712.9530587819304</v>
      </c>
      <c r="E17" s="177">
        <f t="shared" si="0"/>
        <v>3661.4237298525222</v>
      </c>
      <c r="F17" s="177">
        <f t="shared" si="2"/>
        <v>6374.3767886344522</v>
      </c>
      <c r="G17" s="126">
        <f t="shared" si="3"/>
        <v>567486.5886452907</v>
      </c>
      <c r="K17" s="128"/>
      <c r="L17" s="178">
        <f t="shared" ref="L17:L80" si="10">EDATE(L16,1)</f>
        <v>45261</v>
      </c>
      <c r="M17" s="132">
        <v>4</v>
      </c>
      <c r="N17" s="139">
        <f t="shared" ref="N17:N72" si="11">R16</f>
        <v>571148.01237514324</v>
      </c>
      <c r="O17" s="179">
        <f t="shared" si="4"/>
        <v>2712.9530587819304</v>
      </c>
      <c r="P17" s="179">
        <f t="shared" si="5"/>
        <v>3661.4237298525222</v>
      </c>
      <c r="Q17" s="179">
        <f t="shared" si="6"/>
        <v>6374.3767886344522</v>
      </c>
      <c r="R17" s="139">
        <f t="shared" si="7"/>
        <v>567486.5886452907</v>
      </c>
    </row>
    <row r="18" spans="1:18" x14ac:dyDescent="0.35">
      <c r="A18" s="124">
        <f t="shared" si="8"/>
        <v>45292</v>
      </c>
      <c r="B18" s="125">
        <v>5</v>
      </c>
      <c r="C18" s="126">
        <f t="shared" si="9"/>
        <v>567486.5886452907</v>
      </c>
      <c r="D18" s="177">
        <f t="shared" si="1"/>
        <v>2695.5612960651301</v>
      </c>
      <c r="E18" s="177">
        <f t="shared" si="0"/>
        <v>3678.8154925693216</v>
      </c>
      <c r="F18" s="177">
        <f t="shared" si="2"/>
        <v>6374.3767886344522</v>
      </c>
      <c r="G18" s="126">
        <f t="shared" si="3"/>
        <v>563807.77315272135</v>
      </c>
      <c r="K18" s="128"/>
      <c r="L18" s="178">
        <f t="shared" si="10"/>
        <v>45292</v>
      </c>
      <c r="M18" s="132">
        <v>5</v>
      </c>
      <c r="N18" s="139">
        <f t="shared" si="11"/>
        <v>567486.5886452907</v>
      </c>
      <c r="O18" s="179">
        <f t="shared" si="4"/>
        <v>2695.5612960651301</v>
      </c>
      <c r="P18" s="179">
        <f t="shared" si="5"/>
        <v>3678.8154925693216</v>
      </c>
      <c r="Q18" s="179">
        <f t="shared" si="6"/>
        <v>6374.3767886344522</v>
      </c>
      <c r="R18" s="139">
        <f t="shared" si="7"/>
        <v>563807.77315272135</v>
      </c>
    </row>
    <row r="19" spans="1:18" x14ac:dyDescent="0.35">
      <c r="A19" s="124">
        <f t="shared" si="8"/>
        <v>45323</v>
      </c>
      <c r="B19" s="125">
        <v>6</v>
      </c>
      <c r="C19" s="126">
        <f t="shared" si="9"/>
        <v>563807.77315272135</v>
      </c>
      <c r="D19" s="177">
        <f t="shared" si="1"/>
        <v>2678.0869224754265</v>
      </c>
      <c r="E19" s="177">
        <f t="shared" si="0"/>
        <v>3696.2898661590261</v>
      </c>
      <c r="F19" s="177">
        <f t="shared" si="2"/>
        <v>6374.3767886344522</v>
      </c>
      <c r="G19" s="126">
        <f t="shared" si="3"/>
        <v>560111.48328656238</v>
      </c>
      <c r="K19" s="128"/>
      <c r="L19" s="178">
        <f t="shared" si="10"/>
        <v>45323</v>
      </c>
      <c r="M19" s="132">
        <v>6</v>
      </c>
      <c r="N19" s="139">
        <f t="shared" si="11"/>
        <v>563807.77315272135</v>
      </c>
      <c r="O19" s="179">
        <f t="shared" si="4"/>
        <v>2678.0869224754265</v>
      </c>
      <c r="P19" s="179">
        <f t="shared" si="5"/>
        <v>3696.2898661590261</v>
      </c>
      <c r="Q19" s="179">
        <f t="shared" si="6"/>
        <v>6374.3767886344522</v>
      </c>
      <c r="R19" s="139">
        <f t="shared" si="7"/>
        <v>560111.48328656238</v>
      </c>
    </row>
    <row r="20" spans="1:18" x14ac:dyDescent="0.35">
      <c r="A20" s="124">
        <f t="shared" si="8"/>
        <v>45352</v>
      </c>
      <c r="B20" s="125">
        <v>7</v>
      </c>
      <c r="C20" s="126">
        <f t="shared" si="9"/>
        <v>560111.48328656238</v>
      </c>
      <c r="D20" s="177">
        <f t="shared" si="1"/>
        <v>2660.5295456111712</v>
      </c>
      <c r="E20" s="177">
        <f t="shared" si="0"/>
        <v>3713.8472430232819</v>
      </c>
      <c r="F20" s="177">
        <f t="shared" si="2"/>
        <v>6374.3767886344531</v>
      </c>
      <c r="G20" s="126">
        <f t="shared" si="3"/>
        <v>556397.63604353904</v>
      </c>
      <c r="K20" s="128"/>
      <c r="L20" s="178">
        <f t="shared" si="10"/>
        <v>45352</v>
      </c>
      <c r="M20" s="132">
        <v>7</v>
      </c>
      <c r="N20" s="139">
        <f t="shared" si="11"/>
        <v>560111.48328656238</v>
      </c>
      <c r="O20" s="179">
        <f t="shared" si="4"/>
        <v>2660.5295456111712</v>
      </c>
      <c r="P20" s="179">
        <f t="shared" si="5"/>
        <v>3713.8472430232819</v>
      </c>
      <c r="Q20" s="179">
        <f t="shared" si="6"/>
        <v>6374.3767886344531</v>
      </c>
      <c r="R20" s="139">
        <f t="shared" si="7"/>
        <v>556397.63604353904</v>
      </c>
    </row>
    <row r="21" spans="1:18" x14ac:dyDescent="0.35">
      <c r="A21" s="124">
        <f>EDATE(A20,1)</f>
        <v>45383</v>
      </c>
      <c r="B21" s="125">
        <v>8</v>
      </c>
      <c r="C21" s="126">
        <f t="shared" si="9"/>
        <v>556397.63604353904</v>
      </c>
      <c r="D21" s="177">
        <f t="shared" si="1"/>
        <v>2642.8887712068104</v>
      </c>
      <c r="E21" s="177">
        <f t="shared" si="0"/>
        <v>3731.4880174276423</v>
      </c>
      <c r="F21" s="177">
        <f t="shared" si="2"/>
        <v>6374.3767886344522</v>
      </c>
      <c r="G21" s="126">
        <f t="shared" si="3"/>
        <v>552666.14802611142</v>
      </c>
      <c r="K21" s="128"/>
      <c r="L21" s="178">
        <f>EDATE(L20,1)</f>
        <v>45383</v>
      </c>
      <c r="M21" s="132">
        <v>8</v>
      </c>
      <c r="N21" s="139">
        <f t="shared" si="11"/>
        <v>556397.63604353904</v>
      </c>
      <c r="O21" s="179">
        <f t="shared" si="4"/>
        <v>2642.8887712068104</v>
      </c>
      <c r="P21" s="179">
        <f t="shared" si="5"/>
        <v>3731.4880174276423</v>
      </c>
      <c r="Q21" s="179">
        <f t="shared" si="6"/>
        <v>6374.3767886344522</v>
      </c>
      <c r="R21" s="139">
        <f t="shared" si="7"/>
        <v>552666.14802611142</v>
      </c>
    </row>
    <row r="22" spans="1:18" x14ac:dyDescent="0.35">
      <c r="A22" s="124">
        <f t="shared" si="8"/>
        <v>45413</v>
      </c>
      <c r="B22" s="125">
        <v>9</v>
      </c>
      <c r="C22" s="126">
        <f t="shared" si="9"/>
        <v>552666.14802611142</v>
      </c>
      <c r="D22" s="177">
        <f t="shared" si="1"/>
        <v>2625.164203124029</v>
      </c>
      <c r="E22" s="177">
        <f t="shared" si="0"/>
        <v>3749.2125855104237</v>
      </c>
      <c r="F22" s="177">
        <f t="shared" si="2"/>
        <v>6374.3767886344522</v>
      </c>
      <c r="G22" s="126">
        <f t="shared" si="3"/>
        <v>548916.93544060097</v>
      </c>
      <c r="K22" s="128"/>
      <c r="L22" s="178">
        <f t="shared" si="10"/>
        <v>45413</v>
      </c>
      <c r="M22" s="132">
        <v>9</v>
      </c>
      <c r="N22" s="139">
        <f t="shared" si="11"/>
        <v>552666.14802611142</v>
      </c>
      <c r="O22" s="179">
        <f t="shared" si="4"/>
        <v>2625.164203124029</v>
      </c>
      <c r="P22" s="179">
        <f t="shared" si="5"/>
        <v>3749.2125855104237</v>
      </c>
      <c r="Q22" s="179">
        <f t="shared" si="6"/>
        <v>6374.3767886344522</v>
      </c>
      <c r="R22" s="139">
        <f t="shared" si="7"/>
        <v>548916.93544060097</v>
      </c>
    </row>
    <row r="23" spans="1:18" x14ac:dyDescent="0.35">
      <c r="A23" s="124">
        <f t="shared" si="8"/>
        <v>45444</v>
      </c>
      <c r="B23" s="125">
        <v>10</v>
      </c>
      <c r="C23" s="126">
        <f t="shared" si="9"/>
        <v>548916.93544060097</v>
      </c>
      <c r="D23" s="177">
        <f t="shared" si="1"/>
        <v>2607.3554433428544</v>
      </c>
      <c r="E23" s="177">
        <f t="shared" si="0"/>
        <v>3767.0213452915978</v>
      </c>
      <c r="F23" s="177">
        <f t="shared" si="2"/>
        <v>6374.3767886344522</v>
      </c>
      <c r="G23" s="126">
        <f t="shared" si="3"/>
        <v>545149.91409530933</v>
      </c>
      <c r="K23" s="128"/>
      <c r="L23" s="178">
        <f t="shared" si="10"/>
        <v>45444</v>
      </c>
      <c r="M23" s="132">
        <v>10</v>
      </c>
      <c r="N23" s="139">
        <f t="shared" si="11"/>
        <v>548916.93544060097</v>
      </c>
      <c r="O23" s="179">
        <f t="shared" si="4"/>
        <v>2607.3554433428544</v>
      </c>
      <c r="P23" s="179">
        <f t="shared" si="5"/>
        <v>3767.0213452915978</v>
      </c>
      <c r="Q23" s="179">
        <f t="shared" si="6"/>
        <v>6374.3767886344522</v>
      </c>
      <c r="R23" s="139">
        <f t="shared" si="7"/>
        <v>545149.91409530933</v>
      </c>
    </row>
    <row r="24" spans="1:18" x14ac:dyDescent="0.35">
      <c r="A24" s="124">
        <f t="shared" si="8"/>
        <v>45474</v>
      </c>
      <c r="B24" s="125">
        <v>11</v>
      </c>
      <c r="C24" s="126">
        <f t="shared" si="9"/>
        <v>545149.91409530933</v>
      </c>
      <c r="D24" s="177">
        <f t="shared" si="1"/>
        <v>2589.4620919527197</v>
      </c>
      <c r="E24" s="177">
        <f t="shared" si="0"/>
        <v>3784.9146966817325</v>
      </c>
      <c r="F24" s="177">
        <f t="shared" si="2"/>
        <v>6374.3767886344522</v>
      </c>
      <c r="G24" s="126">
        <f t="shared" si="3"/>
        <v>541364.99939862755</v>
      </c>
      <c r="L24" s="178">
        <f t="shared" si="10"/>
        <v>45474</v>
      </c>
      <c r="M24" s="132">
        <v>11</v>
      </c>
      <c r="N24" s="139">
        <f t="shared" si="11"/>
        <v>545149.91409530933</v>
      </c>
      <c r="O24" s="179">
        <f t="shared" si="4"/>
        <v>2589.4620919527197</v>
      </c>
      <c r="P24" s="179">
        <f t="shared" si="5"/>
        <v>3784.9146966817325</v>
      </c>
      <c r="Q24" s="179">
        <f t="shared" si="6"/>
        <v>6374.3767886344522</v>
      </c>
      <c r="R24" s="139">
        <f t="shared" si="7"/>
        <v>541364.99939862755</v>
      </c>
    </row>
    <row r="25" spans="1:18" x14ac:dyDescent="0.35">
      <c r="A25" s="124">
        <f t="shared" si="8"/>
        <v>45505</v>
      </c>
      <c r="B25" s="125">
        <v>12</v>
      </c>
      <c r="C25" s="126">
        <f t="shared" si="9"/>
        <v>541364.99939862755</v>
      </c>
      <c r="D25" s="177">
        <f t="shared" si="1"/>
        <v>2571.4837471434812</v>
      </c>
      <c r="E25" s="177">
        <f t="shared" si="0"/>
        <v>3802.893041490971</v>
      </c>
      <c r="F25" s="177">
        <f t="shared" si="2"/>
        <v>6374.3767886344522</v>
      </c>
      <c r="G25" s="126">
        <f t="shared" si="3"/>
        <v>537562.10635713662</v>
      </c>
      <c r="L25" s="178">
        <f t="shared" si="10"/>
        <v>45505</v>
      </c>
      <c r="M25" s="132">
        <v>12</v>
      </c>
      <c r="N25" s="139">
        <f t="shared" si="11"/>
        <v>541364.99939862755</v>
      </c>
      <c r="O25" s="179">
        <f t="shared" si="4"/>
        <v>2571.4837471434812</v>
      </c>
      <c r="P25" s="179">
        <f t="shared" si="5"/>
        <v>3802.893041490971</v>
      </c>
      <c r="Q25" s="179">
        <f t="shared" si="6"/>
        <v>6374.3767886344522</v>
      </c>
      <c r="R25" s="139">
        <f t="shared" si="7"/>
        <v>537562.10635713662</v>
      </c>
    </row>
    <row r="26" spans="1:18" x14ac:dyDescent="0.35">
      <c r="A26" s="124">
        <f t="shared" si="8"/>
        <v>45536</v>
      </c>
      <c r="B26" s="125">
        <v>13</v>
      </c>
      <c r="C26" s="126">
        <f t="shared" si="9"/>
        <v>537562.10635713662</v>
      </c>
      <c r="D26" s="177">
        <f t="shared" si="1"/>
        <v>2553.420005196399</v>
      </c>
      <c r="E26" s="177">
        <f t="shared" si="0"/>
        <v>3820.9567834380537</v>
      </c>
      <c r="F26" s="177">
        <f t="shared" si="2"/>
        <v>6374.3767886344522</v>
      </c>
      <c r="G26" s="126">
        <f t="shared" si="3"/>
        <v>533741.14957369852</v>
      </c>
      <c r="L26" s="178">
        <f t="shared" si="10"/>
        <v>45536</v>
      </c>
      <c r="M26" s="132">
        <v>13</v>
      </c>
      <c r="N26" s="139">
        <f t="shared" si="11"/>
        <v>537562.10635713662</v>
      </c>
      <c r="O26" s="179">
        <f t="shared" si="4"/>
        <v>2553.420005196399</v>
      </c>
      <c r="P26" s="179">
        <f t="shared" si="5"/>
        <v>3820.9567834380537</v>
      </c>
      <c r="Q26" s="179">
        <f t="shared" si="6"/>
        <v>6374.3767886344522</v>
      </c>
      <c r="R26" s="139">
        <f t="shared" si="7"/>
        <v>533741.14957369852</v>
      </c>
    </row>
    <row r="27" spans="1:18" x14ac:dyDescent="0.35">
      <c r="A27" s="124">
        <f t="shared" si="8"/>
        <v>45566</v>
      </c>
      <c r="B27" s="125">
        <v>14</v>
      </c>
      <c r="C27" s="126">
        <f t="shared" si="9"/>
        <v>533741.14957369852</v>
      </c>
      <c r="D27" s="177">
        <f t="shared" si="1"/>
        <v>2535.2704604750679</v>
      </c>
      <c r="E27" s="177">
        <f t="shared" si="0"/>
        <v>3839.1063281593847</v>
      </c>
      <c r="F27" s="177">
        <f t="shared" si="2"/>
        <v>6374.3767886344522</v>
      </c>
      <c r="G27" s="126">
        <f t="shared" si="3"/>
        <v>529902.04324553919</v>
      </c>
      <c r="L27" s="178">
        <f t="shared" si="10"/>
        <v>45566</v>
      </c>
      <c r="M27" s="132">
        <v>14</v>
      </c>
      <c r="N27" s="139">
        <f t="shared" si="11"/>
        <v>533741.14957369852</v>
      </c>
      <c r="O27" s="179">
        <f t="shared" si="4"/>
        <v>2535.2704604750679</v>
      </c>
      <c r="P27" s="179">
        <f t="shared" si="5"/>
        <v>3839.1063281593847</v>
      </c>
      <c r="Q27" s="179">
        <f t="shared" si="6"/>
        <v>6374.3767886344522</v>
      </c>
      <c r="R27" s="139">
        <f t="shared" si="7"/>
        <v>529902.04324553919</v>
      </c>
    </row>
    <row r="28" spans="1:18" x14ac:dyDescent="0.35">
      <c r="A28" s="124">
        <f t="shared" si="8"/>
        <v>45597</v>
      </c>
      <c r="B28" s="125">
        <v>15</v>
      </c>
      <c r="C28" s="126">
        <f t="shared" si="9"/>
        <v>529902.04324553919</v>
      </c>
      <c r="D28" s="177">
        <f t="shared" si="1"/>
        <v>2517.0347054163112</v>
      </c>
      <c r="E28" s="177">
        <f t="shared" si="0"/>
        <v>3857.3420832181409</v>
      </c>
      <c r="F28" s="177">
        <f t="shared" si="2"/>
        <v>6374.3767886344522</v>
      </c>
      <c r="G28" s="126">
        <f t="shared" si="3"/>
        <v>526044.70116232103</v>
      </c>
      <c r="L28" s="178">
        <f t="shared" si="10"/>
        <v>45597</v>
      </c>
      <c r="M28" s="132">
        <v>15</v>
      </c>
      <c r="N28" s="139">
        <f t="shared" si="11"/>
        <v>529902.04324553919</v>
      </c>
      <c r="O28" s="179">
        <f t="shared" si="4"/>
        <v>2517.0347054163112</v>
      </c>
      <c r="P28" s="179">
        <f t="shared" si="5"/>
        <v>3857.3420832181409</v>
      </c>
      <c r="Q28" s="179">
        <f t="shared" si="6"/>
        <v>6374.3767886344522</v>
      </c>
      <c r="R28" s="139">
        <f t="shared" si="7"/>
        <v>526044.70116232103</v>
      </c>
    </row>
    <row r="29" spans="1:18" x14ac:dyDescent="0.35">
      <c r="A29" s="124">
        <f t="shared" si="8"/>
        <v>45627</v>
      </c>
      <c r="B29" s="125">
        <v>16</v>
      </c>
      <c r="C29" s="126">
        <f t="shared" si="9"/>
        <v>526044.70116232103</v>
      </c>
      <c r="D29" s="177">
        <f t="shared" si="1"/>
        <v>2498.7123305210253</v>
      </c>
      <c r="E29" s="177">
        <f t="shared" si="0"/>
        <v>3875.6644581134274</v>
      </c>
      <c r="F29" s="177">
        <f t="shared" si="2"/>
        <v>6374.3767886344522</v>
      </c>
      <c r="G29" s="126">
        <f t="shared" si="3"/>
        <v>522169.0367042076</v>
      </c>
      <c r="L29" s="178">
        <f t="shared" si="10"/>
        <v>45627</v>
      </c>
      <c r="M29" s="132">
        <v>16</v>
      </c>
      <c r="N29" s="139">
        <f t="shared" si="11"/>
        <v>526044.70116232103</v>
      </c>
      <c r="O29" s="179">
        <f t="shared" si="4"/>
        <v>2498.7123305210253</v>
      </c>
      <c r="P29" s="179">
        <f t="shared" si="5"/>
        <v>3875.6644581134274</v>
      </c>
      <c r="Q29" s="179">
        <f t="shared" si="6"/>
        <v>6374.3767886344522</v>
      </c>
      <c r="R29" s="139">
        <f t="shared" si="7"/>
        <v>522169.0367042076</v>
      </c>
    </row>
    <row r="30" spans="1:18" x14ac:dyDescent="0.35">
      <c r="A30" s="124">
        <f t="shared" si="8"/>
        <v>45658</v>
      </c>
      <c r="B30" s="125">
        <v>17</v>
      </c>
      <c r="C30" s="126">
        <f t="shared" si="9"/>
        <v>522169.0367042076</v>
      </c>
      <c r="D30" s="177">
        <f t="shared" si="1"/>
        <v>2480.3029243449864</v>
      </c>
      <c r="E30" s="177">
        <f t="shared" si="0"/>
        <v>3894.0738642894662</v>
      </c>
      <c r="F30" s="177">
        <f t="shared" si="2"/>
        <v>6374.3767886344522</v>
      </c>
      <c r="G30" s="126">
        <f t="shared" si="3"/>
        <v>518274.96283991815</v>
      </c>
      <c r="L30" s="178">
        <f t="shared" si="10"/>
        <v>45658</v>
      </c>
      <c r="M30" s="132">
        <v>17</v>
      </c>
      <c r="N30" s="139">
        <f t="shared" si="11"/>
        <v>522169.0367042076</v>
      </c>
      <c r="O30" s="179">
        <f t="shared" si="4"/>
        <v>2480.3029243449864</v>
      </c>
      <c r="P30" s="179">
        <f t="shared" si="5"/>
        <v>3894.0738642894662</v>
      </c>
      <c r="Q30" s="179">
        <f t="shared" si="6"/>
        <v>6374.3767886344522</v>
      </c>
      <c r="R30" s="139">
        <f t="shared" si="7"/>
        <v>518274.96283991815</v>
      </c>
    </row>
    <row r="31" spans="1:18" x14ac:dyDescent="0.35">
      <c r="A31" s="124">
        <f t="shared" si="8"/>
        <v>45689</v>
      </c>
      <c r="B31" s="125">
        <v>18</v>
      </c>
      <c r="C31" s="126">
        <f t="shared" si="9"/>
        <v>518274.96283991815</v>
      </c>
      <c r="D31" s="177">
        <f t="shared" si="1"/>
        <v>2461.8060734896112</v>
      </c>
      <c r="E31" s="177">
        <f t="shared" si="0"/>
        <v>3912.570715144841</v>
      </c>
      <c r="F31" s="177">
        <f t="shared" si="2"/>
        <v>6374.3767886344522</v>
      </c>
      <c r="G31" s="126">
        <f t="shared" si="3"/>
        <v>514362.39212477329</v>
      </c>
      <c r="L31" s="178">
        <f t="shared" si="10"/>
        <v>45689</v>
      </c>
      <c r="M31" s="132">
        <v>18</v>
      </c>
      <c r="N31" s="139">
        <f t="shared" si="11"/>
        <v>518274.96283991815</v>
      </c>
      <c r="O31" s="179">
        <f t="shared" si="4"/>
        <v>2461.8060734896112</v>
      </c>
      <c r="P31" s="179">
        <f t="shared" si="5"/>
        <v>3912.570715144841</v>
      </c>
      <c r="Q31" s="179">
        <f t="shared" si="6"/>
        <v>6374.3767886344522</v>
      </c>
      <c r="R31" s="139">
        <f t="shared" si="7"/>
        <v>514362.39212477329</v>
      </c>
    </row>
    <row r="32" spans="1:18" x14ac:dyDescent="0.35">
      <c r="A32" s="124">
        <f t="shared" si="8"/>
        <v>45717</v>
      </c>
      <c r="B32" s="125">
        <v>19</v>
      </c>
      <c r="C32" s="126">
        <f t="shared" si="9"/>
        <v>514362.39212477329</v>
      </c>
      <c r="D32" s="177">
        <f t="shared" si="1"/>
        <v>2443.2213625926729</v>
      </c>
      <c r="E32" s="177">
        <f t="shared" si="0"/>
        <v>3931.1554260417793</v>
      </c>
      <c r="F32" s="177">
        <f t="shared" si="2"/>
        <v>6374.3767886344522</v>
      </c>
      <c r="G32" s="126">
        <f t="shared" si="3"/>
        <v>510431.23669873149</v>
      </c>
      <c r="L32" s="178">
        <f t="shared" si="10"/>
        <v>45717</v>
      </c>
      <c r="M32" s="132">
        <v>19</v>
      </c>
      <c r="N32" s="139">
        <f t="shared" si="11"/>
        <v>514362.39212477329</v>
      </c>
      <c r="O32" s="179">
        <f t="shared" si="4"/>
        <v>2443.2213625926729</v>
      </c>
      <c r="P32" s="179">
        <f t="shared" si="5"/>
        <v>3931.1554260417793</v>
      </c>
      <c r="Q32" s="179">
        <f t="shared" si="6"/>
        <v>6374.3767886344522</v>
      </c>
      <c r="R32" s="139">
        <f t="shared" si="7"/>
        <v>510431.23669873149</v>
      </c>
    </row>
    <row r="33" spans="1:18" x14ac:dyDescent="0.35">
      <c r="A33" s="124">
        <f t="shared" si="8"/>
        <v>45748</v>
      </c>
      <c r="B33" s="125">
        <v>20</v>
      </c>
      <c r="C33" s="126">
        <f t="shared" si="9"/>
        <v>510431.23669873149</v>
      </c>
      <c r="D33" s="177">
        <f t="shared" si="1"/>
        <v>2424.5483743189752</v>
      </c>
      <c r="E33" s="177">
        <f t="shared" si="0"/>
        <v>3949.8284143154774</v>
      </c>
      <c r="F33" s="177">
        <f t="shared" si="2"/>
        <v>6374.3767886344522</v>
      </c>
      <c r="G33" s="126">
        <f t="shared" si="3"/>
        <v>506481.40828441601</v>
      </c>
      <c r="L33" s="178">
        <f t="shared" si="10"/>
        <v>45748</v>
      </c>
      <c r="M33" s="132">
        <v>20</v>
      </c>
      <c r="N33" s="139">
        <f t="shared" si="11"/>
        <v>510431.23669873149</v>
      </c>
      <c r="O33" s="179">
        <f t="shared" si="4"/>
        <v>2424.5483743189752</v>
      </c>
      <c r="P33" s="179">
        <f t="shared" si="5"/>
        <v>3949.8284143154774</v>
      </c>
      <c r="Q33" s="179">
        <f t="shared" si="6"/>
        <v>6374.3767886344522</v>
      </c>
      <c r="R33" s="139">
        <f t="shared" si="7"/>
        <v>506481.40828441601</v>
      </c>
    </row>
    <row r="34" spans="1:18" x14ac:dyDescent="0.35">
      <c r="A34" s="124">
        <f t="shared" si="8"/>
        <v>45778</v>
      </c>
      <c r="B34" s="125">
        <v>21</v>
      </c>
      <c r="C34" s="126">
        <f t="shared" si="9"/>
        <v>506481.40828441601</v>
      </c>
      <c r="D34" s="177">
        <f t="shared" si="1"/>
        <v>2405.7866893509763</v>
      </c>
      <c r="E34" s="177">
        <f t="shared" si="0"/>
        <v>3968.5900992834763</v>
      </c>
      <c r="F34" s="177">
        <f t="shared" si="2"/>
        <v>6374.3767886344522</v>
      </c>
      <c r="G34" s="126">
        <f t="shared" si="3"/>
        <v>502512.81818513252</v>
      </c>
      <c r="L34" s="178">
        <f t="shared" si="10"/>
        <v>45778</v>
      </c>
      <c r="M34" s="132">
        <v>21</v>
      </c>
      <c r="N34" s="139">
        <f t="shared" si="11"/>
        <v>506481.40828441601</v>
      </c>
      <c r="O34" s="179">
        <f t="shared" si="4"/>
        <v>2405.7866893509763</v>
      </c>
      <c r="P34" s="179">
        <f t="shared" si="5"/>
        <v>3968.5900992834763</v>
      </c>
      <c r="Q34" s="179">
        <f t="shared" si="6"/>
        <v>6374.3767886344522</v>
      </c>
      <c r="R34" s="139">
        <f t="shared" si="7"/>
        <v>502512.81818513252</v>
      </c>
    </row>
    <row r="35" spans="1:18" x14ac:dyDescent="0.35">
      <c r="A35" s="124">
        <f t="shared" si="8"/>
        <v>45809</v>
      </c>
      <c r="B35" s="125">
        <v>22</v>
      </c>
      <c r="C35" s="126">
        <f t="shared" si="9"/>
        <v>502512.81818513252</v>
      </c>
      <c r="D35" s="177">
        <f t="shared" si="1"/>
        <v>2386.93588637938</v>
      </c>
      <c r="E35" s="177">
        <f t="shared" si="0"/>
        <v>3987.4409022550722</v>
      </c>
      <c r="F35" s="177">
        <f t="shared" si="2"/>
        <v>6374.3767886344522</v>
      </c>
      <c r="G35" s="126">
        <f t="shared" si="3"/>
        <v>498525.37728287745</v>
      </c>
      <c r="L35" s="178">
        <f t="shared" si="10"/>
        <v>45809</v>
      </c>
      <c r="M35" s="132">
        <v>22</v>
      </c>
      <c r="N35" s="139">
        <f t="shared" si="11"/>
        <v>502512.81818513252</v>
      </c>
      <c r="O35" s="179">
        <f t="shared" si="4"/>
        <v>2386.93588637938</v>
      </c>
      <c r="P35" s="179">
        <f t="shared" si="5"/>
        <v>3987.4409022550722</v>
      </c>
      <c r="Q35" s="179">
        <f t="shared" si="6"/>
        <v>6374.3767886344522</v>
      </c>
      <c r="R35" s="139">
        <f t="shared" si="7"/>
        <v>498525.37728287745</v>
      </c>
    </row>
    <row r="36" spans="1:18" x14ac:dyDescent="0.35">
      <c r="A36" s="124">
        <f t="shared" si="8"/>
        <v>45839</v>
      </c>
      <c r="B36" s="125">
        <v>23</v>
      </c>
      <c r="C36" s="126">
        <f t="shared" si="9"/>
        <v>498525.37728287745</v>
      </c>
      <c r="D36" s="177">
        <f t="shared" si="1"/>
        <v>2367.9955420936681</v>
      </c>
      <c r="E36" s="177">
        <f t="shared" si="0"/>
        <v>4006.3812465407841</v>
      </c>
      <c r="F36" s="177">
        <f t="shared" si="2"/>
        <v>6374.3767886344522</v>
      </c>
      <c r="G36" s="126">
        <f t="shared" si="3"/>
        <v>494518.99603633664</v>
      </c>
      <c r="L36" s="178">
        <f t="shared" si="10"/>
        <v>45839</v>
      </c>
      <c r="M36" s="132">
        <v>23</v>
      </c>
      <c r="N36" s="139">
        <f t="shared" si="11"/>
        <v>498525.37728287745</v>
      </c>
      <c r="O36" s="179">
        <f t="shared" si="4"/>
        <v>2367.9955420936681</v>
      </c>
      <c r="P36" s="179">
        <f t="shared" si="5"/>
        <v>4006.3812465407841</v>
      </c>
      <c r="Q36" s="179">
        <f t="shared" si="6"/>
        <v>6374.3767886344522</v>
      </c>
      <c r="R36" s="139">
        <f t="shared" si="7"/>
        <v>494518.99603633664</v>
      </c>
    </row>
    <row r="37" spans="1:18" x14ac:dyDescent="0.35">
      <c r="A37" s="124">
        <f t="shared" si="8"/>
        <v>45870</v>
      </c>
      <c r="B37" s="125">
        <v>24</v>
      </c>
      <c r="C37" s="126">
        <f t="shared" si="9"/>
        <v>494518.99603633664</v>
      </c>
      <c r="D37" s="177">
        <f t="shared" si="1"/>
        <v>2348.9652311725995</v>
      </c>
      <c r="E37" s="177">
        <f t="shared" si="0"/>
        <v>4025.4115574618527</v>
      </c>
      <c r="F37" s="177">
        <f t="shared" si="2"/>
        <v>6374.3767886344522</v>
      </c>
      <c r="G37" s="126">
        <f t="shared" si="3"/>
        <v>490493.58447887481</v>
      </c>
      <c r="L37" s="178">
        <f t="shared" si="10"/>
        <v>45870</v>
      </c>
      <c r="M37" s="132">
        <v>24</v>
      </c>
      <c r="N37" s="139">
        <f t="shared" si="11"/>
        <v>494518.99603633664</v>
      </c>
      <c r="O37" s="179">
        <f t="shared" si="4"/>
        <v>2348.9652311725995</v>
      </c>
      <c r="P37" s="179">
        <f t="shared" si="5"/>
        <v>4025.4115574618527</v>
      </c>
      <c r="Q37" s="179">
        <f t="shared" si="6"/>
        <v>6374.3767886344522</v>
      </c>
      <c r="R37" s="139">
        <f t="shared" si="7"/>
        <v>490493.58447887481</v>
      </c>
    </row>
    <row r="38" spans="1:18" x14ac:dyDescent="0.35">
      <c r="A38" s="124">
        <f t="shared" si="8"/>
        <v>45901</v>
      </c>
      <c r="B38" s="125">
        <v>25</v>
      </c>
      <c r="C38" s="126">
        <f t="shared" si="9"/>
        <v>490493.58447887481</v>
      </c>
      <c r="D38" s="177">
        <f t="shared" si="1"/>
        <v>2329.8445262746554</v>
      </c>
      <c r="E38" s="177">
        <f t="shared" si="0"/>
        <v>4044.5322623597967</v>
      </c>
      <c r="F38" s="177">
        <f t="shared" si="2"/>
        <v>6374.3767886344522</v>
      </c>
      <c r="G38" s="126">
        <f t="shared" si="3"/>
        <v>486449.052216515</v>
      </c>
      <c r="L38" s="178">
        <f t="shared" si="10"/>
        <v>45901</v>
      </c>
      <c r="M38" s="132">
        <v>25</v>
      </c>
      <c r="N38" s="139">
        <f t="shared" si="11"/>
        <v>490493.58447887481</v>
      </c>
      <c r="O38" s="179">
        <f t="shared" si="4"/>
        <v>2329.8445262746554</v>
      </c>
      <c r="P38" s="179">
        <f t="shared" si="5"/>
        <v>4044.5322623597967</v>
      </c>
      <c r="Q38" s="179">
        <f t="shared" si="6"/>
        <v>6374.3767886344522</v>
      </c>
      <c r="R38" s="139">
        <f t="shared" si="7"/>
        <v>486449.052216515</v>
      </c>
    </row>
    <row r="39" spans="1:18" x14ac:dyDescent="0.35">
      <c r="A39" s="124">
        <f t="shared" si="8"/>
        <v>45931</v>
      </c>
      <c r="B39" s="125">
        <v>26</v>
      </c>
      <c r="C39" s="126">
        <f t="shared" si="9"/>
        <v>486449.052216515</v>
      </c>
      <c r="D39" s="177">
        <f t="shared" si="1"/>
        <v>2310.6329980284463</v>
      </c>
      <c r="E39" s="177">
        <f t="shared" si="0"/>
        <v>4063.7437906060059</v>
      </c>
      <c r="F39" s="177">
        <f t="shared" si="2"/>
        <v>6374.3767886344522</v>
      </c>
      <c r="G39" s="126">
        <f t="shared" si="3"/>
        <v>482385.30842590902</v>
      </c>
      <c r="L39" s="178">
        <f t="shared" si="10"/>
        <v>45931</v>
      </c>
      <c r="M39" s="132">
        <v>26</v>
      </c>
      <c r="N39" s="139">
        <f t="shared" si="11"/>
        <v>486449.052216515</v>
      </c>
      <c r="O39" s="179">
        <f t="shared" si="4"/>
        <v>2310.6329980284463</v>
      </c>
      <c r="P39" s="179">
        <f t="shared" si="5"/>
        <v>4063.7437906060059</v>
      </c>
      <c r="Q39" s="179">
        <f t="shared" si="6"/>
        <v>6374.3767886344522</v>
      </c>
      <c r="R39" s="139">
        <f t="shared" si="7"/>
        <v>482385.30842590902</v>
      </c>
    </row>
    <row r="40" spans="1:18" x14ac:dyDescent="0.35">
      <c r="A40" s="124">
        <f t="shared" si="8"/>
        <v>45962</v>
      </c>
      <c r="B40" s="125">
        <v>27</v>
      </c>
      <c r="C40" s="126">
        <f t="shared" si="9"/>
        <v>482385.30842590902</v>
      </c>
      <c r="D40" s="177">
        <f t="shared" si="1"/>
        <v>2291.3302150230679</v>
      </c>
      <c r="E40" s="177">
        <f t="shared" si="0"/>
        <v>4083.0465736113842</v>
      </c>
      <c r="F40" s="177">
        <f t="shared" si="2"/>
        <v>6374.3767886344522</v>
      </c>
      <c r="G40" s="126">
        <f t="shared" si="3"/>
        <v>478302.26185229764</v>
      </c>
      <c r="L40" s="178">
        <f t="shared" si="10"/>
        <v>45962</v>
      </c>
      <c r="M40" s="132">
        <v>27</v>
      </c>
      <c r="N40" s="139">
        <f t="shared" si="11"/>
        <v>482385.30842590902</v>
      </c>
      <c r="O40" s="179">
        <f t="shared" si="4"/>
        <v>2291.3302150230679</v>
      </c>
      <c r="P40" s="179">
        <f t="shared" si="5"/>
        <v>4083.0465736113842</v>
      </c>
      <c r="Q40" s="179">
        <f t="shared" si="6"/>
        <v>6374.3767886344522</v>
      </c>
      <c r="R40" s="139">
        <f t="shared" si="7"/>
        <v>478302.26185229764</v>
      </c>
    </row>
    <row r="41" spans="1:18" x14ac:dyDescent="0.35">
      <c r="A41" s="124">
        <f t="shared" si="8"/>
        <v>45992</v>
      </c>
      <c r="B41" s="125">
        <v>28</v>
      </c>
      <c r="C41" s="126">
        <f t="shared" si="9"/>
        <v>478302.26185229764</v>
      </c>
      <c r="D41" s="177">
        <f t="shared" si="1"/>
        <v>2271.935743798414</v>
      </c>
      <c r="E41" s="177">
        <f t="shared" si="0"/>
        <v>4102.4410448360386</v>
      </c>
      <c r="F41" s="177">
        <f t="shared" si="2"/>
        <v>6374.3767886344522</v>
      </c>
      <c r="G41" s="126">
        <f t="shared" si="3"/>
        <v>474199.82080746163</v>
      </c>
      <c r="L41" s="178">
        <f t="shared" si="10"/>
        <v>45992</v>
      </c>
      <c r="M41" s="132">
        <v>28</v>
      </c>
      <c r="N41" s="139">
        <f t="shared" si="11"/>
        <v>478302.26185229764</v>
      </c>
      <c r="O41" s="179">
        <f t="shared" si="4"/>
        <v>2271.935743798414</v>
      </c>
      <c r="P41" s="179">
        <f t="shared" si="5"/>
        <v>4102.4410448360386</v>
      </c>
      <c r="Q41" s="179">
        <f t="shared" si="6"/>
        <v>6374.3767886344522</v>
      </c>
      <c r="R41" s="139">
        <f t="shared" si="7"/>
        <v>474199.82080746163</v>
      </c>
    </row>
    <row r="42" spans="1:18" x14ac:dyDescent="0.35">
      <c r="A42" s="124">
        <f t="shared" si="8"/>
        <v>46023</v>
      </c>
      <c r="B42" s="125">
        <v>29</v>
      </c>
      <c r="C42" s="126">
        <f t="shared" si="9"/>
        <v>474199.82080746163</v>
      </c>
      <c r="D42" s="177">
        <f t="shared" si="1"/>
        <v>2252.4491488354429</v>
      </c>
      <c r="E42" s="177">
        <f t="shared" si="0"/>
        <v>4121.9276397990088</v>
      </c>
      <c r="F42" s="177">
        <f t="shared" si="2"/>
        <v>6374.3767886344522</v>
      </c>
      <c r="G42" s="126">
        <f t="shared" si="3"/>
        <v>470077.89316766261</v>
      </c>
      <c r="L42" s="178">
        <f t="shared" si="10"/>
        <v>46023</v>
      </c>
      <c r="M42" s="132">
        <v>29</v>
      </c>
      <c r="N42" s="139">
        <f t="shared" si="11"/>
        <v>474199.82080746163</v>
      </c>
      <c r="O42" s="179">
        <f t="shared" si="4"/>
        <v>2252.4491488354429</v>
      </c>
      <c r="P42" s="179">
        <f t="shared" si="5"/>
        <v>4121.9276397990088</v>
      </c>
      <c r="Q42" s="179">
        <f t="shared" si="6"/>
        <v>6374.3767886344522</v>
      </c>
      <c r="R42" s="139">
        <f t="shared" si="7"/>
        <v>470077.89316766261</v>
      </c>
    </row>
    <row r="43" spans="1:18" x14ac:dyDescent="0.35">
      <c r="A43" s="124">
        <f t="shared" si="8"/>
        <v>46054</v>
      </c>
      <c r="B43" s="125">
        <v>30</v>
      </c>
      <c r="C43" s="126">
        <f t="shared" si="9"/>
        <v>470077.89316766261</v>
      </c>
      <c r="D43" s="177">
        <f t="shared" si="1"/>
        <v>2232.8699925463975</v>
      </c>
      <c r="E43" s="177">
        <f t="shared" si="0"/>
        <v>4141.5067960880551</v>
      </c>
      <c r="F43" s="177">
        <f t="shared" si="2"/>
        <v>6374.3767886344522</v>
      </c>
      <c r="G43" s="126">
        <f t="shared" si="3"/>
        <v>465936.38637157454</v>
      </c>
      <c r="L43" s="178">
        <f t="shared" si="10"/>
        <v>46054</v>
      </c>
      <c r="M43" s="132">
        <v>30</v>
      </c>
      <c r="N43" s="139">
        <f t="shared" si="11"/>
        <v>470077.89316766261</v>
      </c>
      <c r="O43" s="179">
        <f t="shared" si="4"/>
        <v>2232.8699925463975</v>
      </c>
      <c r="P43" s="179">
        <f t="shared" si="5"/>
        <v>4141.5067960880551</v>
      </c>
      <c r="Q43" s="179">
        <f t="shared" si="6"/>
        <v>6374.3767886344522</v>
      </c>
      <c r="R43" s="139">
        <f t="shared" si="7"/>
        <v>465936.38637157454</v>
      </c>
    </row>
    <row r="44" spans="1:18" x14ac:dyDescent="0.35">
      <c r="A44" s="124">
        <f t="shared" si="8"/>
        <v>46082</v>
      </c>
      <c r="B44" s="125">
        <v>31</v>
      </c>
      <c r="C44" s="126">
        <f t="shared" si="9"/>
        <v>465936.38637157454</v>
      </c>
      <c r="D44" s="177">
        <f t="shared" si="1"/>
        <v>2213.1978352649799</v>
      </c>
      <c r="E44" s="177">
        <f t="shared" si="0"/>
        <v>4161.1789533694728</v>
      </c>
      <c r="F44" s="177">
        <f t="shared" si="2"/>
        <v>6374.3767886344522</v>
      </c>
      <c r="G44" s="126">
        <f t="shared" si="3"/>
        <v>461775.20741820504</v>
      </c>
      <c r="L44" s="178">
        <f t="shared" si="10"/>
        <v>46082</v>
      </c>
      <c r="M44" s="132">
        <v>31</v>
      </c>
      <c r="N44" s="139">
        <f t="shared" si="11"/>
        <v>465936.38637157454</v>
      </c>
      <c r="O44" s="179">
        <f t="shared" si="4"/>
        <v>2213.1978352649799</v>
      </c>
      <c r="P44" s="179">
        <f t="shared" si="5"/>
        <v>4161.1789533694728</v>
      </c>
      <c r="Q44" s="179">
        <f t="shared" si="6"/>
        <v>6374.3767886344522</v>
      </c>
      <c r="R44" s="139">
        <f t="shared" si="7"/>
        <v>461775.20741820504</v>
      </c>
    </row>
    <row r="45" spans="1:18" x14ac:dyDescent="0.35">
      <c r="A45" s="124">
        <f t="shared" si="8"/>
        <v>46113</v>
      </c>
      <c r="B45" s="125">
        <v>32</v>
      </c>
      <c r="C45" s="126">
        <f t="shared" si="9"/>
        <v>461775.20741820504</v>
      </c>
      <c r="D45" s="177">
        <f t="shared" si="1"/>
        <v>2193.4322352364743</v>
      </c>
      <c r="E45" s="177">
        <f t="shared" si="0"/>
        <v>4180.9445533979779</v>
      </c>
      <c r="F45" s="177">
        <f t="shared" si="2"/>
        <v>6374.3767886344522</v>
      </c>
      <c r="G45" s="126">
        <f t="shared" si="3"/>
        <v>457594.26286480704</v>
      </c>
      <c r="L45" s="178">
        <f t="shared" si="10"/>
        <v>46113</v>
      </c>
      <c r="M45" s="132">
        <v>32</v>
      </c>
      <c r="N45" s="139">
        <f t="shared" si="11"/>
        <v>461775.20741820504</v>
      </c>
      <c r="O45" s="179">
        <f t="shared" si="4"/>
        <v>2193.4322352364743</v>
      </c>
      <c r="P45" s="179">
        <f t="shared" si="5"/>
        <v>4180.9445533979779</v>
      </c>
      <c r="Q45" s="179">
        <f t="shared" si="6"/>
        <v>6374.3767886344522</v>
      </c>
      <c r="R45" s="139">
        <f t="shared" si="7"/>
        <v>457594.26286480704</v>
      </c>
    </row>
    <row r="46" spans="1:18" x14ac:dyDescent="0.35">
      <c r="A46" s="124">
        <f t="shared" si="8"/>
        <v>46143</v>
      </c>
      <c r="B46" s="125">
        <v>33</v>
      </c>
      <c r="C46" s="126">
        <f t="shared" si="9"/>
        <v>457594.26286480704</v>
      </c>
      <c r="D46" s="177">
        <f t="shared" si="1"/>
        <v>2173.572748607834</v>
      </c>
      <c r="E46" s="177">
        <f t="shared" si="0"/>
        <v>4200.8040400266182</v>
      </c>
      <c r="F46" s="177">
        <f t="shared" si="2"/>
        <v>6374.3767886344522</v>
      </c>
      <c r="G46" s="126">
        <f t="shared" si="3"/>
        <v>453393.45882478042</v>
      </c>
      <c r="L46" s="178">
        <f t="shared" si="10"/>
        <v>46143</v>
      </c>
      <c r="M46" s="132">
        <v>33</v>
      </c>
      <c r="N46" s="139">
        <f t="shared" si="11"/>
        <v>457594.26286480704</v>
      </c>
      <c r="O46" s="179">
        <f t="shared" si="4"/>
        <v>2173.572748607834</v>
      </c>
      <c r="P46" s="179">
        <f t="shared" si="5"/>
        <v>4200.8040400266182</v>
      </c>
      <c r="Q46" s="179">
        <f t="shared" si="6"/>
        <v>6374.3767886344522</v>
      </c>
      <c r="R46" s="139">
        <f t="shared" si="7"/>
        <v>453393.45882478042</v>
      </c>
    </row>
    <row r="47" spans="1:18" x14ac:dyDescent="0.35">
      <c r="A47" s="124">
        <f t="shared" si="8"/>
        <v>46174</v>
      </c>
      <c r="B47" s="125">
        <v>34</v>
      </c>
      <c r="C47" s="126">
        <f t="shared" si="9"/>
        <v>453393.45882478042</v>
      </c>
      <c r="D47" s="177">
        <f t="shared" si="1"/>
        <v>2153.618929417707</v>
      </c>
      <c r="E47" s="177">
        <f t="shared" si="0"/>
        <v>4220.7578592167447</v>
      </c>
      <c r="F47" s="177">
        <f t="shared" si="2"/>
        <v>6374.3767886344522</v>
      </c>
      <c r="G47" s="126">
        <f t="shared" si="3"/>
        <v>449172.70096556365</v>
      </c>
      <c r="L47" s="178">
        <f t="shared" si="10"/>
        <v>46174</v>
      </c>
      <c r="M47" s="132">
        <v>34</v>
      </c>
      <c r="N47" s="139">
        <f t="shared" si="11"/>
        <v>453393.45882478042</v>
      </c>
      <c r="O47" s="179">
        <f t="shared" si="4"/>
        <v>2153.618929417707</v>
      </c>
      <c r="P47" s="179">
        <f t="shared" si="5"/>
        <v>4220.7578592167447</v>
      </c>
      <c r="Q47" s="179">
        <f t="shared" si="6"/>
        <v>6374.3767886344522</v>
      </c>
      <c r="R47" s="139">
        <f t="shared" si="7"/>
        <v>449172.70096556365</v>
      </c>
    </row>
    <row r="48" spans="1:18" x14ac:dyDescent="0.35">
      <c r="A48" s="124">
        <f t="shared" si="8"/>
        <v>46204</v>
      </c>
      <c r="B48" s="125">
        <v>35</v>
      </c>
      <c r="C48" s="126">
        <f t="shared" si="9"/>
        <v>449172.70096556365</v>
      </c>
      <c r="D48" s="177">
        <f t="shared" si="1"/>
        <v>2133.5703295864282</v>
      </c>
      <c r="E48" s="177">
        <f t="shared" si="0"/>
        <v>4240.8064590480244</v>
      </c>
      <c r="F48" s="177">
        <f t="shared" si="2"/>
        <v>6374.3767886344522</v>
      </c>
      <c r="G48" s="126">
        <f t="shared" si="3"/>
        <v>444931.89450651564</v>
      </c>
      <c r="L48" s="178">
        <f t="shared" si="10"/>
        <v>46204</v>
      </c>
      <c r="M48" s="132">
        <v>35</v>
      </c>
      <c r="N48" s="139">
        <f t="shared" si="11"/>
        <v>449172.70096556365</v>
      </c>
      <c r="O48" s="179">
        <f t="shared" si="4"/>
        <v>2133.5703295864282</v>
      </c>
      <c r="P48" s="179">
        <f t="shared" si="5"/>
        <v>4240.8064590480244</v>
      </c>
      <c r="Q48" s="179">
        <f t="shared" si="6"/>
        <v>6374.3767886344522</v>
      </c>
      <c r="R48" s="139">
        <f t="shared" si="7"/>
        <v>444931.89450651564</v>
      </c>
    </row>
    <row r="49" spans="1:18" x14ac:dyDescent="0.35">
      <c r="A49" s="124">
        <f t="shared" si="8"/>
        <v>46235</v>
      </c>
      <c r="B49" s="125">
        <v>36</v>
      </c>
      <c r="C49" s="126">
        <f t="shared" si="9"/>
        <v>444931.89450651564</v>
      </c>
      <c r="D49" s="177">
        <f t="shared" si="1"/>
        <v>2113.4264989059502</v>
      </c>
      <c r="E49" s="177">
        <f t="shared" si="0"/>
        <v>4260.950289728502</v>
      </c>
      <c r="F49" s="177">
        <f t="shared" si="2"/>
        <v>6374.3767886344522</v>
      </c>
      <c r="G49" s="126">
        <f t="shared" si="3"/>
        <v>440670.94421678712</v>
      </c>
      <c r="L49" s="178">
        <f t="shared" si="10"/>
        <v>46235</v>
      </c>
      <c r="M49" s="132">
        <v>36</v>
      </c>
      <c r="N49" s="139">
        <f t="shared" si="11"/>
        <v>444931.89450651564</v>
      </c>
      <c r="O49" s="179">
        <f t="shared" si="4"/>
        <v>2113.4264989059502</v>
      </c>
      <c r="P49" s="179">
        <f t="shared" si="5"/>
        <v>4260.950289728502</v>
      </c>
      <c r="Q49" s="179">
        <f t="shared" si="6"/>
        <v>6374.3767886344522</v>
      </c>
      <c r="R49" s="139">
        <f t="shared" si="7"/>
        <v>440670.94421678712</v>
      </c>
    </row>
    <row r="50" spans="1:18" x14ac:dyDescent="0.35">
      <c r="A50" s="124">
        <f t="shared" si="8"/>
        <v>46266</v>
      </c>
      <c r="B50" s="125">
        <v>37</v>
      </c>
      <c r="C50" s="126">
        <f t="shared" si="9"/>
        <v>440670.94421678712</v>
      </c>
      <c r="D50" s="177">
        <f t="shared" si="1"/>
        <v>2093.1869850297394</v>
      </c>
      <c r="E50" s="177">
        <f t="shared" si="0"/>
        <v>4281.1898036047132</v>
      </c>
      <c r="F50" s="177">
        <f t="shared" si="2"/>
        <v>6374.3767886344522</v>
      </c>
      <c r="G50" s="126">
        <f t="shared" si="3"/>
        <v>436389.75441318238</v>
      </c>
      <c r="L50" s="178">
        <f t="shared" si="10"/>
        <v>46266</v>
      </c>
      <c r="M50" s="132">
        <v>37</v>
      </c>
      <c r="N50" s="139">
        <f t="shared" si="11"/>
        <v>440670.94421678712</v>
      </c>
      <c r="O50" s="179">
        <f t="shared" si="4"/>
        <v>2093.1869850297394</v>
      </c>
      <c r="P50" s="179">
        <f t="shared" si="5"/>
        <v>4281.1898036047132</v>
      </c>
      <c r="Q50" s="179">
        <f t="shared" si="6"/>
        <v>6374.3767886344522</v>
      </c>
      <c r="R50" s="139">
        <f t="shared" si="7"/>
        <v>436389.75441318238</v>
      </c>
    </row>
    <row r="51" spans="1:18" x14ac:dyDescent="0.35">
      <c r="A51" s="124">
        <f t="shared" si="8"/>
        <v>46296</v>
      </c>
      <c r="B51" s="125">
        <v>38</v>
      </c>
      <c r="C51" s="126">
        <f t="shared" si="9"/>
        <v>436389.75441318238</v>
      </c>
      <c r="D51" s="177">
        <f t="shared" si="1"/>
        <v>2072.8513334626173</v>
      </c>
      <c r="E51" s="177">
        <f t="shared" si="0"/>
        <v>4301.5254551718353</v>
      </c>
      <c r="F51" s="177">
        <f t="shared" si="2"/>
        <v>6374.3767886344522</v>
      </c>
      <c r="G51" s="126">
        <f t="shared" si="3"/>
        <v>432088.22895801056</v>
      </c>
      <c r="L51" s="178">
        <f t="shared" si="10"/>
        <v>46296</v>
      </c>
      <c r="M51" s="132">
        <v>38</v>
      </c>
      <c r="N51" s="139">
        <f t="shared" si="11"/>
        <v>436389.75441318238</v>
      </c>
      <c r="O51" s="179">
        <f t="shared" si="4"/>
        <v>2072.8513334626173</v>
      </c>
      <c r="P51" s="179">
        <f t="shared" si="5"/>
        <v>4301.5254551718353</v>
      </c>
      <c r="Q51" s="179">
        <f t="shared" si="6"/>
        <v>6374.3767886344522</v>
      </c>
      <c r="R51" s="139">
        <f t="shared" si="7"/>
        <v>432088.22895801056</v>
      </c>
    </row>
    <row r="52" spans="1:18" x14ac:dyDescent="0.35">
      <c r="A52" s="124">
        <f t="shared" si="8"/>
        <v>46327</v>
      </c>
      <c r="B52" s="125">
        <v>39</v>
      </c>
      <c r="C52" s="126">
        <f t="shared" si="9"/>
        <v>432088.22895801056</v>
      </c>
      <c r="D52" s="177">
        <f t="shared" si="1"/>
        <v>2052.419087550551</v>
      </c>
      <c r="E52" s="177">
        <f t="shared" si="0"/>
        <v>4321.9577010839021</v>
      </c>
      <c r="F52" s="177">
        <f t="shared" si="2"/>
        <v>6374.3767886344531</v>
      </c>
      <c r="G52" s="126">
        <f t="shared" si="3"/>
        <v>427766.27125692664</v>
      </c>
      <c r="L52" s="178">
        <f t="shared" si="10"/>
        <v>46327</v>
      </c>
      <c r="M52" s="132">
        <v>39</v>
      </c>
      <c r="N52" s="139">
        <f t="shared" si="11"/>
        <v>432088.22895801056</v>
      </c>
      <c r="O52" s="179">
        <f t="shared" si="4"/>
        <v>2052.419087550551</v>
      </c>
      <c r="P52" s="179">
        <f t="shared" si="5"/>
        <v>4321.9577010839021</v>
      </c>
      <c r="Q52" s="179">
        <f t="shared" si="6"/>
        <v>6374.3767886344531</v>
      </c>
      <c r="R52" s="139">
        <f t="shared" si="7"/>
        <v>427766.27125692664</v>
      </c>
    </row>
    <row r="53" spans="1:18" x14ac:dyDescent="0.35">
      <c r="A53" s="124">
        <f t="shared" si="8"/>
        <v>46357</v>
      </c>
      <c r="B53" s="125">
        <v>40</v>
      </c>
      <c r="C53" s="126">
        <f t="shared" si="9"/>
        <v>427766.27125692664</v>
      </c>
      <c r="D53" s="177">
        <f t="shared" si="1"/>
        <v>2031.8897884704024</v>
      </c>
      <c r="E53" s="177">
        <f t="shared" si="0"/>
        <v>4342.4870001640493</v>
      </c>
      <c r="F53" s="177">
        <f t="shared" si="2"/>
        <v>6374.3767886344522</v>
      </c>
      <c r="G53" s="126">
        <f t="shared" si="3"/>
        <v>423423.78425676259</v>
      </c>
      <c r="L53" s="178">
        <f t="shared" si="10"/>
        <v>46357</v>
      </c>
      <c r="M53" s="132">
        <v>40</v>
      </c>
      <c r="N53" s="139">
        <f t="shared" si="11"/>
        <v>427766.27125692664</v>
      </c>
      <c r="O53" s="179">
        <f t="shared" si="4"/>
        <v>2031.8897884704024</v>
      </c>
      <c r="P53" s="179">
        <f t="shared" si="5"/>
        <v>4342.4870001640493</v>
      </c>
      <c r="Q53" s="179">
        <f t="shared" si="6"/>
        <v>6374.3767886344522</v>
      </c>
      <c r="R53" s="139">
        <f t="shared" si="7"/>
        <v>423423.78425676259</v>
      </c>
    </row>
    <row r="54" spans="1:18" x14ac:dyDescent="0.35">
      <c r="A54" s="124">
        <f t="shared" si="8"/>
        <v>46388</v>
      </c>
      <c r="B54" s="125">
        <v>41</v>
      </c>
      <c r="C54" s="126">
        <f t="shared" si="9"/>
        <v>423423.78425676259</v>
      </c>
      <c r="D54" s="177">
        <f t="shared" si="1"/>
        <v>2011.2629752196233</v>
      </c>
      <c r="E54" s="177">
        <f t="shared" si="0"/>
        <v>4363.1138134148296</v>
      </c>
      <c r="F54" s="177">
        <f t="shared" si="2"/>
        <v>6374.3767886344531</v>
      </c>
      <c r="G54" s="126">
        <f t="shared" si="3"/>
        <v>419060.67044334777</v>
      </c>
      <c r="L54" s="178">
        <f t="shared" si="10"/>
        <v>46388</v>
      </c>
      <c r="M54" s="132">
        <v>41</v>
      </c>
      <c r="N54" s="139">
        <f t="shared" si="11"/>
        <v>423423.78425676259</v>
      </c>
      <c r="O54" s="179">
        <f t="shared" si="4"/>
        <v>2011.2629752196233</v>
      </c>
      <c r="P54" s="179">
        <f t="shared" si="5"/>
        <v>4363.1138134148296</v>
      </c>
      <c r="Q54" s="179">
        <f t="shared" si="6"/>
        <v>6374.3767886344531</v>
      </c>
      <c r="R54" s="139">
        <f t="shared" si="7"/>
        <v>419060.67044334777</v>
      </c>
    </row>
    <row r="55" spans="1:18" x14ac:dyDescent="0.35">
      <c r="A55" s="124">
        <f t="shared" si="8"/>
        <v>46419</v>
      </c>
      <c r="B55" s="125">
        <v>42</v>
      </c>
      <c r="C55" s="126">
        <f t="shared" si="9"/>
        <v>419060.67044334777</v>
      </c>
      <c r="D55" s="177">
        <f t="shared" si="1"/>
        <v>1990.5381846059029</v>
      </c>
      <c r="E55" s="177">
        <f t="shared" si="0"/>
        <v>4383.8386040285504</v>
      </c>
      <c r="F55" s="177">
        <f t="shared" si="2"/>
        <v>6374.3767886344531</v>
      </c>
      <c r="G55" s="126">
        <f t="shared" si="3"/>
        <v>414676.8318393192</v>
      </c>
      <c r="L55" s="178">
        <f t="shared" si="10"/>
        <v>46419</v>
      </c>
      <c r="M55" s="132">
        <v>42</v>
      </c>
      <c r="N55" s="139">
        <f t="shared" si="11"/>
        <v>419060.67044334777</v>
      </c>
      <c r="O55" s="179">
        <f t="shared" si="4"/>
        <v>1990.5381846059029</v>
      </c>
      <c r="P55" s="179">
        <f t="shared" si="5"/>
        <v>4383.8386040285504</v>
      </c>
      <c r="Q55" s="179">
        <f t="shared" si="6"/>
        <v>6374.3767886344531</v>
      </c>
      <c r="R55" s="139">
        <f t="shared" si="7"/>
        <v>414676.8318393192</v>
      </c>
    </row>
    <row r="56" spans="1:18" x14ac:dyDescent="0.35">
      <c r="A56" s="124">
        <f t="shared" si="8"/>
        <v>46447</v>
      </c>
      <c r="B56" s="125">
        <v>43</v>
      </c>
      <c r="C56" s="126">
        <f t="shared" si="9"/>
        <v>414676.8318393192</v>
      </c>
      <c r="D56" s="177">
        <f t="shared" si="1"/>
        <v>1969.7149512367671</v>
      </c>
      <c r="E56" s="177">
        <f t="shared" si="0"/>
        <v>4404.6618373976853</v>
      </c>
      <c r="F56" s="177">
        <f t="shared" si="2"/>
        <v>6374.3767886344522</v>
      </c>
      <c r="G56" s="126">
        <f t="shared" si="3"/>
        <v>410272.17000192154</v>
      </c>
      <c r="L56" s="178">
        <f t="shared" si="10"/>
        <v>46447</v>
      </c>
      <c r="M56" s="132">
        <v>43</v>
      </c>
      <c r="N56" s="139">
        <f t="shared" si="11"/>
        <v>414676.8318393192</v>
      </c>
      <c r="O56" s="179">
        <f t="shared" si="4"/>
        <v>1969.7149512367671</v>
      </c>
      <c r="P56" s="179">
        <f t="shared" si="5"/>
        <v>4404.6618373976853</v>
      </c>
      <c r="Q56" s="179">
        <f t="shared" si="6"/>
        <v>6374.3767886344522</v>
      </c>
      <c r="R56" s="139">
        <f t="shared" si="7"/>
        <v>410272.17000192154</v>
      </c>
    </row>
    <row r="57" spans="1:18" x14ac:dyDescent="0.35">
      <c r="A57" s="124">
        <f t="shared" si="8"/>
        <v>46478</v>
      </c>
      <c r="B57" s="125">
        <v>44</v>
      </c>
      <c r="C57" s="126">
        <f t="shared" si="9"/>
        <v>410272.17000192154</v>
      </c>
      <c r="D57" s="177">
        <f t="shared" si="1"/>
        <v>1948.7928075091281</v>
      </c>
      <c r="E57" s="177">
        <f t="shared" si="0"/>
        <v>4425.5839811253245</v>
      </c>
      <c r="F57" s="177">
        <f t="shared" si="2"/>
        <v>6374.3767886344522</v>
      </c>
      <c r="G57" s="126">
        <f t="shared" si="3"/>
        <v>405846.58602079621</v>
      </c>
      <c r="L57" s="178">
        <f t="shared" si="10"/>
        <v>46478</v>
      </c>
      <c r="M57" s="132">
        <v>44</v>
      </c>
      <c r="N57" s="139">
        <f t="shared" si="11"/>
        <v>410272.17000192154</v>
      </c>
      <c r="O57" s="179">
        <f t="shared" si="4"/>
        <v>1948.7928075091281</v>
      </c>
      <c r="P57" s="179">
        <f t="shared" si="5"/>
        <v>4425.5839811253245</v>
      </c>
      <c r="Q57" s="179">
        <f t="shared" si="6"/>
        <v>6374.3767886344522</v>
      </c>
      <c r="R57" s="139">
        <f t="shared" si="7"/>
        <v>405846.58602079621</v>
      </c>
    </row>
    <row r="58" spans="1:18" x14ac:dyDescent="0.35">
      <c r="A58" s="124">
        <f t="shared" si="8"/>
        <v>46508</v>
      </c>
      <c r="B58" s="125">
        <v>45</v>
      </c>
      <c r="C58" s="126">
        <f t="shared" si="9"/>
        <v>405846.58602079621</v>
      </c>
      <c r="D58" s="177">
        <f t="shared" si="1"/>
        <v>1927.7712835987827</v>
      </c>
      <c r="E58" s="177">
        <f t="shared" si="0"/>
        <v>4446.6055050356699</v>
      </c>
      <c r="F58" s="177">
        <f t="shared" si="2"/>
        <v>6374.3767886344522</v>
      </c>
      <c r="G58" s="126">
        <f t="shared" si="3"/>
        <v>401399.98051576054</v>
      </c>
      <c r="L58" s="178">
        <f t="shared" si="10"/>
        <v>46508</v>
      </c>
      <c r="M58" s="132">
        <v>45</v>
      </c>
      <c r="N58" s="139">
        <f t="shared" si="11"/>
        <v>405846.58602079621</v>
      </c>
      <c r="O58" s="179">
        <f t="shared" si="4"/>
        <v>1927.7712835987827</v>
      </c>
      <c r="P58" s="179">
        <f t="shared" si="5"/>
        <v>4446.6055050356699</v>
      </c>
      <c r="Q58" s="179">
        <f t="shared" si="6"/>
        <v>6374.3767886344522</v>
      </c>
      <c r="R58" s="139">
        <f t="shared" si="7"/>
        <v>401399.98051576054</v>
      </c>
    </row>
    <row r="59" spans="1:18" x14ac:dyDescent="0.35">
      <c r="A59" s="124">
        <f t="shared" si="8"/>
        <v>46539</v>
      </c>
      <c r="B59" s="125">
        <v>46</v>
      </c>
      <c r="C59" s="126">
        <f t="shared" si="9"/>
        <v>401399.98051576054</v>
      </c>
      <c r="D59" s="177">
        <f t="shared" si="1"/>
        <v>1906.6499074498631</v>
      </c>
      <c r="E59" s="177">
        <f t="shared" si="0"/>
        <v>4467.7268811845888</v>
      </c>
      <c r="F59" s="177">
        <f t="shared" si="2"/>
        <v>6374.3767886344522</v>
      </c>
      <c r="G59" s="126">
        <f t="shared" si="3"/>
        <v>396932.25363457593</v>
      </c>
      <c r="L59" s="178">
        <f t="shared" si="10"/>
        <v>46539</v>
      </c>
      <c r="M59" s="132">
        <v>46</v>
      </c>
      <c r="N59" s="139">
        <f t="shared" si="11"/>
        <v>401399.98051576054</v>
      </c>
      <c r="O59" s="179">
        <f t="shared" si="4"/>
        <v>1906.6499074498631</v>
      </c>
      <c r="P59" s="179">
        <f t="shared" si="5"/>
        <v>4467.7268811845888</v>
      </c>
      <c r="Q59" s="179">
        <f t="shared" si="6"/>
        <v>6374.3767886344522</v>
      </c>
      <c r="R59" s="139">
        <f t="shared" si="7"/>
        <v>396932.25363457593</v>
      </c>
    </row>
    <row r="60" spans="1:18" x14ac:dyDescent="0.35">
      <c r="A60" s="124">
        <f t="shared" si="8"/>
        <v>46569</v>
      </c>
      <c r="B60" s="125">
        <v>47</v>
      </c>
      <c r="C60" s="126">
        <f t="shared" si="9"/>
        <v>396932.25363457593</v>
      </c>
      <c r="D60" s="177">
        <f t="shared" si="1"/>
        <v>1885.4282047642366</v>
      </c>
      <c r="E60" s="177">
        <f t="shared" si="0"/>
        <v>4488.9485838702158</v>
      </c>
      <c r="F60" s="177">
        <f t="shared" si="2"/>
        <v>6374.3767886344522</v>
      </c>
      <c r="G60" s="126">
        <f t="shared" si="3"/>
        <v>392443.30505070573</v>
      </c>
      <c r="L60" s="178">
        <f t="shared" si="10"/>
        <v>46569</v>
      </c>
      <c r="M60" s="132">
        <v>47</v>
      </c>
      <c r="N60" s="139">
        <f t="shared" si="11"/>
        <v>396932.25363457593</v>
      </c>
      <c r="O60" s="179">
        <f t="shared" si="4"/>
        <v>1885.4282047642366</v>
      </c>
      <c r="P60" s="179">
        <f t="shared" si="5"/>
        <v>4488.9485838702158</v>
      </c>
      <c r="Q60" s="179">
        <f t="shared" si="6"/>
        <v>6374.3767886344522</v>
      </c>
      <c r="R60" s="139">
        <f t="shared" si="7"/>
        <v>392443.30505070573</v>
      </c>
    </row>
    <row r="61" spans="1:18" x14ac:dyDescent="0.35">
      <c r="A61" s="124">
        <f t="shared" si="8"/>
        <v>46600</v>
      </c>
      <c r="B61" s="125">
        <v>48</v>
      </c>
      <c r="C61" s="126">
        <f t="shared" si="9"/>
        <v>392443.30505070573</v>
      </c>
      <c r="D61" s="177">
        <f t="shared" si="1"/>
        <v>1864.1056989908529</v>
      </c>
      <c r="E61" s="177">
        <f t="shared" si="0"/>
        <v>4510.2710896435992</v>
      </c>
      <c r="F61" s="177">
        <f t="shared" si="2"/>
        <v>6374.3767886344522</v>
      </c>
      <c r="G61" s="126">
        <f t="shared" si="3"/>
        <v>387933.03396106214</v>
      </c>
      <c r="L61" s="178">
        <f t="shared" si="10"/>
        <v>46600</v>
      </c>
      <c r="M61" s="132">
        <v>48</v>
      </c>
      <c r="N61" s="139">
        <f t="shared" si="11"/>
        <v>392443.30505070573</v>
      </c>
      <c r="O61" s="179">
        <f t="shared" si="4"/>
        <v>1864.1056989908529</v>
      </c>
      <c r="P61" s="179">
        <f t="shared" si="5"/>
        <v>4510.2710896435992</v>
      </c>
      <c r="Q61" s="179">
        <f t="shared" si="6"/>
        <v>6374.3767886344522</v>
      </c>
      <c r="R61" s="139">
        <f t="shared" si="7"/>
        <v>387933.03396106214</v>
      </c>
    </row>
    <row r="62" spans="1:18" x14ac:dyDescent="0.35">
      <c r="A62" s="124">
        <f t="shared" si="8"/>
        <v>46631</v>
      </c>
      <c r="B62" s="125">
        <v>49</v>
      </c>
      <c r="C62" s="126">
        <f t="shared" si="9"/>
        <v>387933.03396106214</v>
      </c>
      <c r="D62" s="177">
        <f t="shared" si="1"/>
        <v>1842.6819113150461</v>
      </c>
      <c r="E62" s="177">
        <f t="shared" si="0"/>
        <v>4531.6948773194063</v>
      </c>
      <c r="F62" s="177">
        <f t="shared" si="2"/>
        <v>6374.3767886344522</v>
      </c>
      <c r="G62" s="126">
        <f t="shared" si="3"/>
        <v>383401.33908374276</v>
      </c>
      <c r="L62" s="178">
        <f t="shared" si="10"/>
        <v>46631</v>
      </c>
      <c r="M62" s="132">
        <v>49</v>
      </c>
      <c r="N62" s="139">
        <f t="shared" si="11"/>
        <v>387933.03396106214</v>
      </c>
      <c r="O62" s="179">
        <f t="shared" si="4"/>
        <v>1842.6819113150461</v>
      </c>
      <c r="P62" s="179">
        <f t="shared" si="5"/>
        <v>4531.6948773194063</v>
      </c>
      <c r="Q62" s="179">
        <f t="shared" si="6"/>
        <v>6374.3767886344522</v>
      </c>
      <c r="R62" s="139">
        <f t="shared" si="7"/>
        <v>383401.33908374276</v>
      </c>
    </row>
    <row r="63" spans="1:18" x14ac:dyDescent="0.35">
      <c r="A63" s="124">
        <f t="shared" si="8"/>
        <v>46661</v>
      </c>
      <c r="B63" s="125">
        <v>50</v>
      </c>
      <c r="C63" s="126">
        <f t="shared" si="9"/>
        <v>383401.33908374276</v>
      </c>
      <c r="D63" s="177">
        <f t="shared" si="1"/>
        <v>1821.1563606477787</v>
      </c>
      <c r="E63" s="177">
        <f t="shared" si="0"/>
        <v>4553.2204279866737</v>
      </c>
      <c r="F63" s="177">
        <f t="shared" si="2"/>
        <v>6374.3767886344522</v>
      </c>
      <c r="G63" s="126">
        <f t="shared" si="3"/>
        <v>378848.11865575606</v>
      </c>
      <c r="L63" s="178">
        <f t="shared" si="10"/>
        <v>46661</v>
      </c>
      <c r="M63" s="132">
        <v>50</v>
      </c>
      <c r="N63" s="139">
        <f t="shared" si="11"/>
        <v>383401.33908374276</v>
      </c>
      <c r="O63" s="179">
        <f t="shared" si="4"/>
        <v>1821.1563606477787</v>
      </c>
      <c r="P63" s="179">
        <f t="shared" si="5"/>
        <v>4553.2204279866737</v>
      </c>
      <c r="Q63" s="179">
        <f t="shared" si="6"/>
        <v>6374.3767886344522</v>
      </c>
      <c r="R63" s="139">
        <f t="shared" si="7"/>
        <v>378848.11865575606</v>
      </c>
    </row>
    <row r="64" spans="1:18" x14ac:dyDescent="0.35">
      <c r="A64" s="124">
        <f t="shared" si="8"/>
        <v>46692</v>
      </c>
      <c r="B64" s="125">
        <v>51</v>
      </c>
      <c r="C64" s="126">
        <f t="shared" si="9"/>
        <v>378848.11865575606</v>
      </c>
      <c r="D64" s="177">
        <f t="shared" si="1"/>
        <v>1799.5285636148424</v>
      </c>
      <c r="E64" s="177">
        <f t="shared" si="0"/>
        <v>4574.8482250196103</v>
      </c>
      <c r="F64" s="177">
        <f t="shared" si="2"/>
        <v>6374.3767886344522</v>
      </c>
      <c r="G64" s="126">
        <f t="shared" si="3"/>
        <v>374273.27043073648</v>
      </c>
      <c r="L64" s="178">
        <f t="shared" si="10"/>
        <v>46692</v>
      </c>
      <c r="M64" s="132">
        <v>51</v>
      </c>
      <c r="N64" s="139">
        <f t="shared" si="11"/>
        <v>378848.11865575606</v>
      </c>
      <c r="O64" s="179">
        <f t="shared" si="4"/>
        <v>1799.5285636148424</v>
      </c>
      <c r="P64" s="179">
        <f t="shared" si="5"/>
        <v>4574.8482250196103</v>
      </c>
      <c r="Q64" s="179">
        <f t="shared" si="6"/>
        <v>6374.3767886344522</v>
      </c>
      <c r="R64" s="139">
        <f t="shared" si="7"/>
        <v>374273.27043073648</v>
      </c>
    </row>
    <row r="65" spans="1:18" x14ac:dyDescent="0.35">
      <c r="A65" s="124">
        <f t="shared" si="8"/>
        <v>46722</v>
      </c>
      <c r="B65" s="125">
        <v>52</v>
      </c>
      <c r="C65" s="126">
        <f t="shared" si="9"/>
        <v>374273.27043073648</v>
      </c>
      <c r="D65" s="177">
        <f t="shared" si="1"/>
        <v>1777.7980345459987</v>
      </c>
      <c r="E65" s="177">
        <f t="shared" si="0"/>
        <v>4596.5787540884539</v>
      </c>
      <c r="F65" s="177">
        <f t="shared" si="2"/>
        <v>6374.3767886344522</v>
      </c>
      <c r="G65" s="126">
        <f t="shared" si="3"/>
        <v>369676.69167664804</v>
      </c>
      <c r="L65" s="178">
        <f t="shared" si="10"/>
        <v>46722</v>
      </c>
      <c r="M65" s="132">
        <v>52</v>
      </c>
      <c r="N65" s="139">
        <f t="shared" si="11"/>
        <v>374273.27043073648</v>
      </c>
      <c r="O65" s="179">
        <f t="shared" si="4"/>
        <v>1777.7980345459987</v>
      </c>
      <c r="P65" s="179">
        <f t="shared" si="5"/>
        <v>4596.5787540884539</v>
      </c>
      <c r="Q65" s="179">
        <f t="shared" si="6"/>
        <v>6374.3767886344522</v>
      </c>
      <c r="R65" s="139">
        <f t="shared" si="7"/>
        <v>369676.69167664804</v>
      </c>
    </row>
    <row r="66" spans="1:18" x14ac:dyDescent="0.35">
      <c r="A66" s="124">
        <f t="shared" si="8"/>
        <v>46753</v>
      </c>
      <c r="B66" s="125">
        <v>53</v>
      </c>
      <c r="C66" s="126">
        <f t="shared" si="9"/>
        <v>369676.69167664804</v>
      </c>
      <c r="D66" s="177">
        <f t="shared" si="1"/>
        <v>1755.964285464079</v>
      </c>
      <c r="E66" s="177">
        <f t="shared" si="0"/>
        <v>4618.4125031703743</v>
      </c>
      <c r="F66" s="177">
        <f t="shared" si="2"/>
        <v>6374.3767886344531</v>
      </c>
      <c r="G66" s="126">
        <f t="shared" si="3"/>
        <v>365058.27917347767</v>
      </c>
      <c r="L66" s="178">
        <f t="shared" si="10"/>
        <v>46753</v>
      </c>
      <c r="M66" s="132">
        <v>53</v>
      </c>
      <c r="N66" s="139">
        <f t="shared" si="11"/>
        <v>369676.69167664804</v>
      </c>
      <c r="O66" s="179">
        <f t="shared" si="4"/>
        <v>1755.964285464079</v>
      </c>
      <c r="P66" s="179">
        <f t="shared" si="5"/>
        <v>4618.4125031703743</v>
      </c>
      <c r="Q66" s="179">
        <f t="shared" si="6"/>
        <v>6374.3767886344531</v>
      </c>
      <c r="R66" s="139">
        <f t="shared" si="7"/>
        <v>365058.27917347767</v>
      </c>
    </row>
    <row r="67" spans="1:18" x14ac:dyDescent="0.35">
      <c r="A67" s="124">
        <f t="shared" si="8"/>
        <v>46784</v>
      </c>
      <c r="B67" s="125">
        <v>54</v>
      </c>
      <c r="C67" s="126">
        <f t="shared" si="9"/>
        <v>365058.27917347767</v>
      </c>
      <c r="D67" s="177">
        <f t="shared" si="1"/>
        <v>1734.0268260740195</v>
      </c>
      <c r="E67" s="177">
        <f t="shared" si="0"/>
        <v>4640.3499625604327</v>
      </c>
      <c r="F67" s="177">
        <f t="shared" si="2"/>
        <v>6374.3767886344522</v>
      </c>
      <c r="G67" s="126">
        <f t="shared" si="3"/>
        <v>360417.92921091721</v>
      </c>
      <c r="L67" s="178">
        <f t="shared" si="10"/>
        <v>46784</v>
      </c>
      <c r="M67" s="132">
        <v>54</v>
      </c>
      <c r="N67" s="139">
        <f t="shared" si="11"/>
        <v>365058.27917347767</v>
      </c>
      <c r="O67" s="179">
        <f t="shared" si="4"/>
        <v>1734.0268260740195</v>
      </c>
      <c r="P67" s="179">
        <f t="shared" si="5"/>
        <v>4640.3499625604327</v>
      </c>
      <c r="Q67" s="179">
        <f t="shared" si="6"/>
        <v>6374.3767886344522</v>
      </c>
      <c r="R67" s="139">
        <f t="shared" si="7"/>
        <v>360417.92921091721</v>
      </c>
    </row>
    <row r="68" spans="1:18" x14ac:dyDescent="0.35">
      <c r="A68" s="124">
        <f t="shared" si="8"/>
        <v>46813</v>
      </c>
      <c r="B68" s="125">
        <v>55</v>
      </c>
      <c r="C68" s="126">
        <f t="shared" si="9"/>
        <v>360417.92921091721</v>
      </c>
      <c r="D68" s="177">
        <f t="shared" si="1"/>
        <v>1711.9851637518575</v>
      </c>
      <c r="E68" s="177">
        <f t="shared" si="0"/>
        <v>4662.3916248825954</v>
      </c>
      <c r="F68" s="177">
        <f t="shared" si="2"/>
        <v>6374.3767886344531</v>
      </c>
      <c r="G68" s="126">
        <f t="shared" si="3"/>
        <v>355755.53758603462</v>
      </c>
      <c r="L68" s="178">
        <f t="shared" si="10"/>
        <v>46813</v>
      </c>
      <c r="M68" s="132">
        <v>55</v>
      </c>
      <c r="N68" s="139">
        <f t="shared" si="11"/>
        <v>360417.92921091721</v>
      </c>
      <c r="O68" s="179">
        <f t="shared" si="4"/>
        <v>1711.9851637518575</v>
      </c>
      <c r="P68" s="179">
        <f t="shared" si="5"/>
        <v>4662.3916248825954</v>
      </c>
      <c r="Q68" s="179">
        <f t="shared" si="6"/>
        <v>6374.3767886344531</v>
      </c>
      <c r="R68" s="139">
        <f t="shared" si="7"/>
        <v>355755.53758603462</v>
      </c>
    </row>
    <row r="69" spans="1:18" x14ac:dyDescent="0.35">
      <c r="A69" s="124">
        <f t="shared" si="8"/>
        <v>46844</v>
      </c>
      <c r="B69" s="125">
        <v>56</v>
      </c>
      <c r="C69" s="126">
        <f t="shared" si="9"/>
        <v>355755.53758603462</v>
      </c>
      <c r="D69" s="177">
        <f t="shared" si="1"/>
        <v>1689.838803533665</v>
      </c>
      <c r="E69" s="177">
        <f t="shared" si="0"/>
        <v>4684.5379851007874</v>
      </c>
      <c r="F69" s="177">
        <f t="shared" si="2"/>
        <v>6374.3767886344522</v>
      </c>
      <c r="G69" s="126">
        <f t="shared" si="3"/>
        <v>351070.99960093386</v>
      </c>
      <c r="L69" s="178">
        <f t="shared" si="10"/>
        <v>46844</v>
      </c>
      <c r="M69" s="132">
        <v>56</v>
      </c>
      <c r="N69" s="139">
        <f t="shared" si="11"/>
        <v>355755.53758603462</v>
      </c>
      <c r="O69" s="179">
        <f t="shared" si="4"/>
        <v>1689.838803533665</v>
      </c>
      <c r="P69" s="179">
        <f t="shared" si="5"/>
        <v>4684.5379851007874</v>
      </c>
      <c r="Q69" s="179">
        <f t="shared" si="6"/>
        <v>6374.3767886344522</v>
      </c>
      <c r="R69" s="139">
        <f t="shared" si="7"/>
        <v>351070.99960093386</v>
      </c>
    </row>
    <row r="70" spans="1:18" x14ac:dyDescent="0.35">
      <c r="A70" s="124">
        <f t="shared" si="8"/>
        <v>46874</v>
      </c>
      <c r="B70" s="125">
        <v>57</v>
      </c>
      <c r="C70" s="126">
        <f t="shared" si="9"/>
        <v>351070.99960093386</v>
      </c>
      <c r="D70" s="177">
        <f t="shared" si="1"/>
        <v>1667.5872481044364</v>
      </c>
      <c r="E70" s="177">
        <f t="shared" si="0"/>
        <v>4706.7895405300169</v>
      </c>
      <c r="F70" s="177">
        <f t="shared" si="2"/>
        <v>6374.3767886344531</v>
      </c>
      <c r="G70" s="126">
        <f t="shared" si="3"/>
        <v>346364.21006040386</v>
      </c>
      <c r="L70" s="178">
        <f t="shared" si="10"/>
        <v>46874</v>
      </c>
      <c r="M70" s="132">
        <v>57</v>
      </c>
      <c r="N70" s="139">
        <f t="shared" si="11"/>
        <v>351070.99960093386</v>
      </c>
      <c r="O70" s="179">
        <f t="shared" si="4"/>
        <v>1667.5872481044364</v>
      </c>
      <c r="P70" s="179">
        <f t="shared" si="5"/>
        <v>4706.7895405300169</v>
      </c>
      <c r="Q70" s="179">
        <f t="shared" si="6"/>
        <v>6374.3767886344531</v>
      </c>
      <c r="R70" s="139">
        <f t="shared" si="7"/>
        <v>346364.21006040386</v>
      </c>
    </row>
    <row r="71" spans="1:18" x14ac:dyDescent="0.35">
      <c r="A71" s="124">
        <f t="shared" si="8"/>
        <v>46905</v>
      </c>
      <c r="B71" s="125">
        <v>58</v>
      </c>
      <c r="C71" s="126">
        <f t="shared" si="9"/>
        <v>346364.21006040386</v>
      </c>
      <c r="D71" s="177">
        <f t="shared" si="1"/>
        <v>1645.2299977869188</v>
      </c>
      <c r="E71" s="177">
        <f t="shared" si="0"/>
        <v>4729.1467908475333</v>
      </c>
      <c r="F71" s="177">
        <f t="shared" si="2"/>
        <v>6374.3767886344522</v>
      </c>
      <c r="G71" s="126">
        <f t="shared" si="3"/>
        <v>341635.06326955633</v>
      </c>
      <c r="L71" s="178">
        <f t="shared" si="10"/>
        <v>46905</v>
      </c>
      <c r="M71" s="132">
        <v>58</v>
      </c>
      <c r="N71" s="139">
        <f t="shared" si="11"/>
        <v>346364.21006040386</v>
      </c>
      <c r="O71" s="179">
        <f t="shared" si="4"/>
        <v>1645.2299977869188</v>
      </c>
      <c r="P71" s="179">
        <f t="shared" si="5"/>
        <v>4729.1467908475333</v>
      </c>
      <c r="Q71" s="179">
        <f t="shared" si="6"/>
        <v>6374.3767886344522</v>
      </c>
      <c r="R71" s="139">
        <f t="shared" si="7"/>
        <v>341635.06326955633</v>
      </c>
    </row>
    <row r="72" spans="1:18" x14ac:dyDescent="0.35">
      <c r="A72" s="124">
        <f t="shared" si="8"/>
        <v>46935</v>
      </c>
      <c r="B72" s="125">
        <v>59</v>
      </c>
      <c r="C72" s="126">
        <f t="shared" si="9"/>
        <v>341635.06326955633</v>
      </c>
      <c r="D72" s="177">
        <f t="shared" si="1"/>
        <v>1622.766550530393</v>
      </c>
      <c r="E72" s="177">
        <f t="shared" si="0"/>
        <v>4751.61023810406</v>
      </c>
      <c r="F72" s="177">
        <f t="shared" si="2"/>
        <v>6374.3767886344531</v>
      </c>
      <c r="G72" s="126">
        <f t="shared" si="3"/>
        <v>336883.45303145226</v>
      </c>
      <c r="L72" s="178">
        <f t="shared" si="10"/>
        <v>46935</v>
      </c>
      <c r="M72" s="132">
        <v>59</v>
      </c>
      <c r="N72" s="139">
        <f t="shared" si="11"/>
        <v>341635.06326955633</v>
      </c>
      <c r="O72" s="179">
        <f t="shared" si="4"/>
        <v>1622.766550530393</v>
      </c>
      <c r="P72" s="179">
        <f t="shared" si="5"/>
        <v>4751.61023810406</v>
      </c>
      <c r="Q72" s="179">
        <f t="shared" si="6"/>
        <v>6374.3767886344531</v>
      </c>
      <c r="R72" s="139">
        <f t="shared" si="7"/>
        <v>336883.45303145226</v>
      </c>
    </row>
    <row r="73" spans="1:18" x14ac:dyDescent="0.35">
      <c r="A73" s="124">
        <f t="shared" si="8"/>
        <v>46966</v>
      </c>
      <c r="B73" s="125">
        <v>60</v>
      </c>
      <c r="C73" s="126">
        <f>G72</f>
        <v>336883.45303145226</v>
      </c>
      <c r="D73" s="177">
        <f t="shared" si="1"/>
        <v>1600.196401899399</v>
      </c>
      <c r="E73" s="177">
        <f t="shared" si="0"/>
        <v>4774.1803867350536</v>
      </c>
      <c r="F73" s="177">
        <f t="shared" si="2"/>
        <v>6374.3767886344522</v>
      </c>
      <c r="G73" s="126">
        <f>C73-E73</f>
        <v>332109.27264471719</v>
      </c>
      <c r="L73" s="178">
        <f t="shared" si="10"/>
        <v>46966</v>
      </c>
      <c r="M73" s="132">
        <v>60</v>
      </c>
      <c r="N73" s="139">
        <f>R72</f>
        <v>336883.45303145226</v>
      </c>
      <c r="O73" s="179">
        <f t="shared" si="4"/>
        <v>1600.196401899399</v>
      </c>
      <c r="P73" s="179">
        <f t="shared" si="5"/>
        <v>4774.1803867350536</v>
      </c>
      <c r="Q73" s="179">
        <f t="shared" si="6"/>
        <v>6374.3767886344522</v>
      </c>
      <c r="R73" s="139">
        <f>N73-P73</f>
        <v>332109.27264471719</v>
      </c>
    </row>
    <row r="74" spans="1:18" x14ac:dyDescent="0.35">
      <c r="A74" s="124">
        <f t="shared" si="8"/>
        <v>46997</v>
      </c>
      <c r="B74" s="125">
        <v>61</v>
      </c>
      <c r="C74" s="126">
        <f t="shared" ref="C74:C134" si="12">G73</f>
        <v>332109.27264471719</v>
      </c>
      <c r="D74" s="177">
        <f t="shared" si="1"/>
        <v>1577.5190450624073</v>
      </c>
      <c r="E74" s="177">
        <f t="shared" si="0"/>
        <v>4796.8577435720454</v>
      </c>
      <c r="F74" s="177">
        <f t="shared" si="2"/>
        <v>6374.3767886344522</v>
      </c>
      <c r="G74" s="126">
        <f t="shared" ref="G74:G134" si="13">C74-E74</f>
        <v>327312.41490114515</v>
      </c>
      <c r="L74" s="178">
        <f t="shared" si="10"/>
        <v>46997</v>
      </c>
      <c r="M74" s="132">
        <v>61</v>
      </c>
      <c r="N74" s="139">
        <f t="shared" ref="N74:N134" si="14">R73</f>
        <v>332109.27264471719</v>
      </c>
      <c r="O74" s="179">
        <f t="shared" si="4"/>
        <v>1577.5190450624073</v>
      </c>
      <c r="P74" s="179">
        <f t="shared" si="5"/>
        <v>4796.8577435720454</v>
      </c>
      <c r="Q74" s="179">
        <f t="shared" si="6"/>
        <v>6374.3767886344522</v>
      </c>
      <c r="R74" s="139">
        <f t="shared" ref="R74:R134" si="15">N74-P74</f>
        <v>327312.41490114515</v>
      </c>
    </row>
    <row r="75" spans="1:18" x14ac:dyDescent="0.35">
      <c r="A75" s="124">
        <f t="shared" si="8"/>
        <v>47027</v>
      </c>
      <c r="B75" s="125">
        <v>62</v>
      </c>
      <c r="C75" s="126">
        <f t="shared" si="12"/>
        <v>327312.41490114515</v>
      </c>
      <c r="D75" s="177">
        <f t="shared" si="1"/>
        <v>1554.7339707804404</v>
      </c>
      <c r="E75" s="177">
        <f t="shared" si="0"/>
        <v>4819.6428178540118</v>
      </c>
      <c r="F75" s="177">
        <f t="shared" si="2"/>
        <v>6374.3767886344522</v>
      </c>
      <c r="G75" s="126">
        <f t="shared" si="13"/>
        <v>322492.77208329114</v>
      </c>
      <c r="L75" s="178">
        <f t="shared" si="10"/>
        <v>47027</v>
      </c>
      <c r="M75" s="132">
        <v>62</v>
      </c>
      <c r="N75" s="139">
        <f t="shared" si="14"/>
        <v>327312.41490114515</v>
      </c>
      <c r="O75" s="179">
        <f t="shared" si="4"/>
        <v>1554.7339707804404</v>
      </c>
      <c r="P75" s="179">
        <f t="shared" si="5"/>
        <v>4819.6428178540118</v>
      </c>
      <c r="Q75" s="179">
        <f t="shared" si="6"/>
        <v>6374.3767886344522</v>
      </c>
      <c r="R75" s="139">
        <f t="shared" si="15"/>
        <v>322492.77208329114</v>
      </c>
    </row>
    <row r="76" spans="1:18" x14ac:dyDescent="0.35">
      <c r="A76" s="124">
        <f t="shared" si="8"/>
        <v>47058</v>
      </c>
      <c r="B76" s="125">
        <v>63</v>
      </c>
      <c r="C76" s="126">
        <f t="shared" si="12"/>
        <v>322492.77208329114</v>
      </c>
      <c r="D76" s="177">
        <f t="shared" si="1"/>
        <v>1531.8406673956331</v>
      </c>
      <c r="E76" s="177">
        <f t="shared" si="0"/>
        <v>4842.5361212388189</v>
      </c>
      <c r="F76" s="177">
        <f t="shared" si="2"/>
        <v>6374.3767886344522</v>
      </c>
      <c r="G76" s="126">
        <f t="shared" si="13"/>
        <v>317650.23596205231</v>
      </c>
      <c r="L76" s="178">
        <f t="shared" si="10"/>
        <v>47058</v>
      </c>
      <c r="M76" s="132">
        <v>63</v>
      </c>
      <c r="N76" s="139">
        <f t="shared" si="14"/>
        <v>322492.77208329114</v>
      </c>
      <c r="O76" s="179">
        <f t="shared" si="4"/>
        <v>1531.8406673956331</v>
      </c>
      <c r="P76" s="179">
        <f t="shared" si="5"/>
        <v>4842.5361212388189</v>
      </c>
      <c r="Q76" s="179">
        <f t="shared" si="6"/>
        <v>6374.3767886344522</v>
      </c>
      <c r="R76" s="139">
        <f t="shared" si="15"/>
        <v>317650.23596205231</v>
      </c>
    </row>
    <row r="77" spans="1:18" x14ac:dyDescent="0.35">
      <c r="A77" s="124">
        <f t="shared" si="8"/>
        <v>47088</v>
      </c>
      <c r="B77" s="125">
        <v>64</v>
      </c>
      <c r="C77" s="126">
        <f t="shared" si="12"/>
        <v>317650.23596205231</v>
      </c>
      <c r="D77" s="177">
        <f t="shared" si="1"/>
        <v>1508.8386208197492</v>
      </c>
      <c r="E77" s="177">
        <f t="shared" si="0"/>
        <v>4865.5381678147041</v>
      </c>
      <c r="F77" s="177">
        <f t="shared" si="2"/>
        <v>6374.3767886344531</v>
      </c>
      <c r="G77" s="126">
        <f t="shared" si="13"/>
        <v>312784.69779423758</v>
      </c>
      <c r="L77" s="178">
        <f t="shared" si="10"/>
        <v>47088</v>
      </c>
      <c r="M77" s="132">
        <v>64</v>
      </c>
      <c r="N77" s="139">
        <f t="shared" si="14"/>
        <v>317650.23596205231</v>
      </c>
      <c r="O77" s="179">
        <f t="shared" si="4"/>
        <v>1508.8386208197492</v>
      </c>
      <c r="P77" s="179">
        <f t="shared" si="5"/>
        <v>4865.5381678147041</v>
      </c>
      <c r="Q77" s="179">
        <f t="shared" si="6"/>
        <v>6374.3767886344531</v>
      </c>
      <c r="R77" s="139">
        <f t="shared" si="15"/>
        <v>312784.69779423758</v>
      </c>
    </row>
    <row r="78" spans="1:18" x14ac:dyDescent="0.35">
      <c r="A78" s="124">
        <f t="shared" si="8"/>
        <v>47119</v>
      </c>
      <c r="B78" s="125">
        <v>65</v>
      </c>
      <c r="C78" s="126">
        <f t="shared" si="12"/>
        <v>312784.69779423758</v>
      </c>
      <c r="D78" s="177">
        <f t="shared" si="1"/>
        <v>1485.7273145226291</v>
      </c>
      <c r="E78" s="177">
        <f t="shared" ref="E78:E134" si="16">PPMT($E$10/12,B78,$E$7,-$E$8,$E$9,0)</f>
        <v>4888.649474111824</v>
      </c>
      <c r="F78" s="177">
        <f t="shared" si="2"/>
        <v>6374.3767886344531</v>
      </c>
      <c r="G78" s="126">
        <f t="shared" si="13"/>
        <v>307896.04832012573</v>
      </c>
      <c r="L78" s="178">
        <f t="shared" si="10"/>
        <v>47119</v>
      </c>
      <c r="M78" s="132">
        <v>65</v>
      </c>
      <c r="N78" s="139">
        <f t="shared" si="14"/>
        <v>312784.69779423758</v>
      </c>
      <c r="O78" s="179">
        <f t="shared" si="4"/>
        <v>1485.7273145226291</v>
      </c>
      <c r="P78" s="179">
        <f t="shared" si="5"/>
        <v>4888.649474111824</v>
      </c>
      <c r="Q78" s="179">
        <f t="shared" si="6"/>
        <v>6374.3767886344531</v>
      </c>
      <c r="R78" s="139">
        <f t="shared" si="15"/>
        <v>307896.04832012573</v>
      </c>
    </row>
    <row r="79" spans="1:18" x14ac:dyDescent="0.35">
      <c r="A79" s="124">
        <f t="shared" si="8"/>
        <v>47150</v>
      </c>
      <c r="B79" s="125">
        <v>66</v>
      </c>
      <c r="C79" s="126">
        <f t="shared" si="12"/>
        <v>307896.04832012573</v>
      </c>
      <c r="D79" s="177">
        <f t="shared" ref="D79:D134" si="17">IPMT($E$10/12,B79,$E$7,-$E$8,$E$9)</f>
        <v>1462.506229520598</v>
      </c>
      <c r="E79" s="177">
        <f t="shared" si="16"/>
        <v>4911.8705591138541</v>
      </c>
      <c r="F79" s="177">
        <f t="shared" ref="F79:F134" si="18">SUM(D79:E79)</f>
        <v>6374.3767886344522</v>
      </c>
      <c r="G79" s="126">
        <f t="shared" si="13"/>
        <v>302984.17776101187</v>
      </c>
      <c r="L79" s="178">
        <f t="shared" si="10"/>
        <v>47150</v>
      </c>
      <c r="M79" s="132">
        <v>66</v>
      </c>
      <c r="N79" s="139">
        <f t="shared" si="14"/>
        <v>307896.04832012573</v>
      </c>
      <c r="O79" s="179">
        <f t="shared" ref="O79:O134" si="19">IPMT($P$10/12,M79,$P$7,-$P$8,$P$9)</f>
        <v>1462.506229520598</v>
      </c>
      <c r="P79" s="179">
        <f t="shared" ref="P79:P134" si="20">PPMT($P$10/12,M79,$P$7,-$P$8,$P$9)</f>
        <v>4911.8705591138541</v>
      </c>
      <c r="Q79" s="179">
        <f t="shared" ref="Q79:Q134" si="21">SUM(O79:P79)</f>
        <v>6374.3767886344522</v>
      </c>
      <c r="R79" s="139">
        <f t="shared" si="15"/>
        <v>302984.17776101187</v>
      </c>
    </row>
    <row r="80" spans="1:18" x14ac:dyDescent="0.35">
      <c r="A80" s="124">
        <f t="shared" si="8"/>
        <v>47178</v>
      </c>
      <c r="B80" s="125">
        <v>67</v>
      </c>
      <c r="C80" s="126">
        <f t="shared" si="12"/>
        <v>302984.17776101187</v>
      </c>
      <c r="D80" s="177">
        <f t="shared" si="17"/>
        <v>1439.1748443648071</v>
      </c>
      <c r="E80" s="177">
        <f t="shared" si="16"/>
        <v>4935.2019442696446</v>
      </c>
      <c r="F80" s="177">
        <f t="shared" si="18"/>
        <v>6374.3767886344522</v>
      </c>
      <c r="G80" s="126">
        <f t="shared" si="13"/>
        <v>298048.97581674223</v>
      </c>
      <c r="L80" s="178">
        <f t="shared" si="10"/>
        <v>47178</v>
      </c>
      <c r="M80" s="132">
        <v>67</v>
      </c>
      <c r="N80" s="139">
        <f t="shared" si="14"/>
        <v>302984.17776101187</v>
      </c>
      <c r="O80" s="179">
        <f t="shared" si="19"/>
        <v>1439.1748443648071</v>
      </c>
      <c r="P80" s="179">
        <f t="shared" si="20"/>
        <v>4935.2019442696446</v>
      </c>
      <c r="Q80" s="179">
        <f t="shared" si="21"/>
        <v>6374.3767886344522</v>
      </c>
      <c r="R80" s="139">
        <f t="shared" si="15"/>
        <v>298048.97581674223</v>
      </c>
    </row>
    <row r="81" spans="1:18" x14ac:dyDescent="0.35">
      <c r="A81" s="124">
        <f t="shared" ref="A81:A134" si="22">EDATE(A80,1)</f>
        <v>47209</v>
      </c>
      <c r="B81" s="125">
        <v>68</v>
      </c>
      <c r="C81" s="126">
        <f t="shared" si="12"/>
        <v>298048.97581674223</v>
      </c>
      <c r="D81" s="177">
        <f t="shared" si="17"/>
        <v>1415.7326351295264</v>
      </c>
      <c r="E81" s="177">
        <f t="shared" si="16"/>
        <v>4958.6441535049262</v>
      </c>
      <c r="F81" s="177">
        <f t="shared" si="18"/>
        <v>6374.3767886344522</v>
      </c>
      <c r="G81" s="126">
        <f t="shared" si="13"/>
        <v>293090.3316632373</v>
      </c>
      <c r="L81" s="178">
        <f t="shared" ref="L81:L134" si="23">EDATE(L80,1)</f>
        <v>47209</v>
      </c>
      <c r="M81" s="132">
        <v>68</v>
      </c>
      <c r="N81" s="139">
        <f t="shared" si="14"/>
        <v>298048.97581674223</v>
      </c>
      <c r="O81" s="179">
        <f t="shared" si="19"/>
        <v>1415.7326351295264</v>
      </c>
      <c r="P81" s="179">
        <f t="shared" si="20"/>
        <v>4958.6441535049262</v>
      </c>
      <c r="Q81" s="179">
        <f t="shared" si="21"/>
        <v>6374.3767886344522</v>
      </c>
      <c r="R81" s="139">
        <f t="shared" si="15"/>
        <v>293090.3316632373</v>
      </c>
    </row>
    <row r="82" spans="1:18" x14ac:dyDescent="0.35">
      <c r="A82" s="124">
        <f t="shared" si="22"/>
        <v>47239</v>
      </c>
      <c r="B82" s="125">
        <v>69</v>
      </c>
      <c r="C82" s="126">
        <f t="shared" si="12"/>
        <v>293090.3316632373</v>
      </c>
      <c r="D82" s="177">
        <f t="shared" si="17"/>
        <v>1392.179075400378</v>
      </c>
      <c r="E82" s="177">
        <f t="shared" si="16"/>
        <v>4982.1977132340744</v>
      </c>
      <c r="F82" s="177">
        <f t="shared" si="18"/>
        <v>6374.3767886344522</v>
      </c>
      <c r="G82" s="126">
        <f t="shared" si="13"/>
        <v>288108.13395000325</v>
      </c>
      <c r="L82" s="178">
        <f t="shared" si="23"/>
        <v>47239</v>
      </c>
      <c r="M82" s="132">
        <v>69</v>
      </c>
      <c r="N82" s="139">
        <f t="shared" si="14"/>
        <v>293090.3316632373</v>
      </c>
      <c r="O82" s="179">
        <f t="shared" si="19"/>
        <v>1392.179075400378</v>
      </c>
      <c r="P82" s="179">
        <f t="shared" si="20"/>
        <v>4982.1977132340744</v>
      </c>
      <c r="Q82" s="179">
        <f t="shared" si="21"/>
        <v>6374.3767886344522</v>
      </c>
      <c r="R82" s="139">
        <f t="shared" si="15"/>
        <v>288108.13395000325</v>
      </c>
    </row>
    <row r="83" spans="1:18" x14ac:dyDescent="0.35">
      <c r="A83" s="124">
        <f t="shared" si="22"/>
        <v>47270</v>
      </c>
      <c r="B83" s="125">
        <v>70</v>
      </c>
      <c r="C83" s="126">
        <f t="shared" si="12"/>
        <v>288108.13395000325</v>
      </c>
      <c r="D83" s="177">
        <f t="shared" si="17"/>
        <v>1368.5136362625162</v>
      </c>
      <c r="E83" s="177">
        <f t="shared" si="16"/>
        <v>5005.8631523719359</v>
      </c>
      <c r="F83" s="177">
        <f t="shared" si="18"/>
        <v>6374.3767886344522</v>
      </c>
      <c r="G83" s="126">
        <f t="shared" si="13"/>
        <v>283102.2707976313</v>
      </c>
      <c r="L83" s="178">
        <f t="shared" si="23"/>
        <v>47270</v>
      </c>
      <c r="M83" s="132">
        <v>70</v>
      </c>
      <c r="N83" s="139">
        <f t="shared" si="14"/>
        <v>288108.13395000325</v>
      </c>
      <c r="O83" s="179">
        <f t="shared" si="19"/>
        <v>1368.5136362625162</v>
      </c>
      <c r="P83" s="179">
        <f t="shared" si="20"/>
        <v>5005.8631523719359</v>
      </c>
      <c r="Q83" s="179">
        <f t="shared" si="21"/>
        <v>6374.3767886344522</v>
      </c>
      <c r="R83" s="139">
        <f t="shared" si="15"/>
        <v>283102.2707976313</v>
      </c>
    </row>
    <row r="84" spans="1:18" x14ac:dyDescent="0.35">
      <c r="A84" s="124">
        <f t="shared" si="22"/>
        <v>47300</v>
      </c>
      <c r="B84" s="125">
        <v>71</v>
      </c>
      <c r="C84" s="126">
        <f t="shared" si="12"/>
        <v>283102.2707976313</v>
      </c>
      <c r="D84" s="177">
        <f t="shared" si="17"/>
        <v>1344.7357862887498</v>
      </c>
      <c r="E84" s="177">
        <f t="shared" si="16"/>
        <v>5029.6410023457029</v>
      </c>
      <c r="F84" s="177">
        <f t="shared" si="18"/>
        <v>6374.3767886344522</v>
      </c>
      <c r="G84" s="126">
        <f t="shared" si="13"/>
        <v>278072.62979528558</v>
      </c>
      <c r="L84" s="178">
        <f t="shared" si="23"/>
        <v>47300</v>
      </c>
      <c r="M84" s="132">
        <v>71</v>
      </c>
      <c r="N84" s="139">
        <f t="shared" si="14"/>
        <v>283102.2707976313</v>
      </c>
      <c r="O84" s="179">
        <f t="shared" si="19"/>
        <v>1344.7357862887498</v>
      </c>
      <c r="P84" s="179">
        <f t="shared" si="20"/>
        <v>5029.6410023457029</v>
      </c>
      <c r="Q84" s="179">
        <f t="shared" si="21"/>
        <v>6374.3767886344522</v>
      </c>
      <c r="R84" s="139">
        <f t="shared" si="15"/>
        <v>278072.62979528558</v>
      </c>
    </row>
    <row r="85" spans="1:18" x14ac:dyDescent="0.35">
      <c r="A85" s="124">
        <f t="shared" si="22"/>
        <v>47331</v>
      </c>
      <c r="B85" s="125">
        <v>72</v>
      </c>
      <c r="C85" s="126">
        <f t="shared" si="12"/>
        <v>278072.62979528558</v>
      </c>
      <c r="D85" s="177">
        <f t="shared" si="17"/>
        <v>1320.8449915276076</v>
      </c>
      <c r="E85" s="177">
        <f t="shared" si="16"/>
        <v>5053.5317971068453</v>
      </c>
      <c r="F85" s="177">
        <f t="shared" si="18"/>
        <v>6374.3767886344531</v>
      </c>
      <c r="G85" s="126">
        <f t="shared" si="13"/>
        <v>273019.09799817874</v>
      </c>
      <c r="L85" s="178">
        <f t="shared" si="23"/>
        <v>47331</v>
      </c>
      <c r="M85" s="132">
        <v>72</v>
      </c>
      <c r="N85" s="139">
        <f t="shared" si="14"/>
        <v>278072.62979528558</v>
      </c>
      <c r="O85" s="179">
        <f t="shared" si="19"/>
        <v>1320.8449915276076</v>
      </c>
      <c r="P85" s="179">
        <f t="shared" si="20"/>
        <v>5053.5317971068453</v>
      </c>
      <c r="Q85" s="179">
        <f t="shared" si="21"/>
        <v>6374.3767886344531</v>
      </c>
      <c r="R85" s="139">
        <f t="shared" si="15"/>
        <v>273019.09799817874</v>
      </c>
    </row>
    <row r="86" spans="1:18" x14ac:dyDescent="0.35">
      <c r="A86" s="124">
        <f t="shared" si="22"/>
        <v>47362</v>
      </c>
      <c r="B86" s="125">
        <v>73</v>
      </c>
      <c r="C86" s="126">
        <f t="shared" si="12"/>
        <v>273019.09799817874</v>
      </c>
      <c r="D86" s="177">
        <f t="shared" si="17"/>
        <v>1296.84071549135</v>
      </c>
      <c r="E86" s="177">
        <f t="shared" si="16"/>
        <v>5077.5360731431019</v>
      </c>
      <c r="F86" s="177">
        <f t="shared" si="18"/>
        <v>6374.3767886344522</v>
      </c>
      <c r="G86" s="126">
        <f t="shared" si="13"/>
        <v>267941.56192503561</v>
      </c>
      <c r="L86" s="178">
        <f t="shared" si="23"/>
        <v>47362</v>
      </c>
      <c r="M86" s="132">
        <v>73</v>
      </c>
      <c r="N86" s="139">
        <f t="shared" si="14"/>
        <v>273019.09799817874</v>
      </c>
      <c r="O86" s="179">
        <f t="shared" si="19"/>
        <v>1296.84071549135</v>
      </c>
      <c r="P86" s="179">
        <f t="shared" si="20"/>
        <v>5077.5360731431019</v>
      </c>
      <c r="Q86" s="179">
        <f t="shared" si="21"/>
        <v>6374.3767886344522</v>
      </c>
      <c r="R86" s="139">
        <f t="shared" si="15"/>
        <v>267941.56192503561</v>
      </c>
    </row>
    <row r="87" spans="1:18" x14ac:dyDescent="0.35">
      <c r="A87" s="124">
        <f t="shared" si="22"/>
        <v>47392</v>
      </c>
      <c r="B87" s="125">
        <v>74</v>
      </c>
      <c r="C87" s="126">
        <f t="shared" si="12"/>
        <v>267941.56192503561</v>
      </c>
      <c r="D87" s="177">
        <f t="shared" si="17"/>
        <v>1272.7224191439202</v>
      </c>
      <c r="E87" s="177">
        <f t="shared" si="16"/>
        <v>5101.6543694905322</v>
      </c>
      <c r="F87" s="177">
        <f t="shared" si="18"/>
        <v>6374.3767886344522</v>
      </c>
      <c r="G87" s="126">
        <f t="shared" si="13"/>
        <v>262839.9075555451</v>
      </c>
      <c r="L87" s="178">
        <f t="shared" si="23"/>
        <v>47392</v>
      </c>
      <c r="M87" s="132">
        <v>74</v>
      </c>
      <c r="N87" s="139">
        <f t="shared" si="14"/>
        <v>267941.56192503561</v>
      </c>
      <c r="O87" s="179">
        <f t="shared" si="19"/>
        <v>1272.7224191439202</v>
      </c>
      <c r="P87" s="179">
        <f t="shared" si="20"/>
        <v>5101.6543694905322</v>
      </c>
      <c r="Q87" s="179">
        <f t="shared" si="21"/>
        <v>6374.3767886344522</v>
      </c>
      <c r="R87" s="139">
        <f t="shared" si="15"/>
        <v>262839.9075555451</v>
      </c>
    </row>
    <row r="88" spans="1:18" x14ac:dyDescent="0.35">
      <c r="A88" s="124">
        <f t="shared" si="22"/>
        <v>47423</v>
      </c>
      <c r="B88" s="125">
        <v>75</v>
      </c>
      <c r="C88" s="126">
        <f t="shared" si="12"/>
        <v>262839.9075555451</v>
      </c>
      <c r="D88" s="177">
        <f t="shared" si="17"/>
        <v>1248.4895608888401</v>
      </c>
      <c r="E88" s="177">
        <f t="shared" si="16"/>
        <v>5125.8872277456112</v>
      </c>
      <c r="F88" s="177">
        <f t="shared" si="18"/>
        <v>6374.3767886344513</v>
      </c>
      <c r="G88" s="126">
        <f t="shared" si="13"/>
        <v>257714.02032779949</v>
      </c>
      <c r="L88" s="178">
        <f t="shared" si="23"/>
        <v>47423</v>
      </c>
      <c r="M88" s="132">
        <v>75</v>
      </c>
      <c r="N88" s="139">
        <f t="shared" si="14"/>
        <v>262839.9075555451</v>
      </c>
      <c r="O88" s="179">
        <f t="shared" si="19"/>
        <v>1248.4895608888401</v>
      </c>
      <c r="P88" s="179">
        <f t="shared" si="20"/>
        <v>5125.8872277456112</v>
      </c>
      <c r="Q88" s="179">
        <f t="shared" si="21"/>
        <v>6374.3767886344513</v>
      </c>
      <c r="R88" s="139">
        <f t="shared" si="15"/>
        <v>257714.02032779949</v>
      </c>
    </row>
    <row r="89" spans="1:18" x14ac:dyDescent="0.35">
      <c r="A89" s="124">
        <f t="shared" si="22"/>
        <v>47453</v>
      </c>
      <c r="B89" s="125">
        <v>76</v>
      </c>
      <c r="C89" s="126">
        <f t="shared" si="12"/>
        <v>257714.02032779949</v>
      </c>
      <c r="D89" s="177">
        <f t="shared" si="17"/>
        <v>1224.1415965570486</v>
      </c>
      <c r="E89" s="177">
        <f t="shared" si="16"/>
        <v>5150.2351920774036</v>
      </c>
      <c r="F89" s="177">
        <f t="shared" si="18"/>
        <v>6374.3767886344522</v>
      </c>
      <c r="G89" s="126">
        <f t="shared" si="13"/>
        <v>252563.78513572208</v>
      </c>
      <c r="L89" s="178">
        <f t="shared" si="23"/>
        <v>47453</v>
      </c>
      <c r="M89" s="132">
        <v>76</v>
      </c>
      <c r="N89" s="139">
        <f t="shared" si="14"/>
        <v>257714.02032779949</v>
      </c>
      <c r="O89" s="179">
        <f t="shared" si="19"/>
        <v>1224.1415965570486</v>
      </c>
      <c r="P89" s="179">
        <f t="shared" si="20"/>
        <v>5150.2351920774036</v>
      </c>
      <c r="Q89" s="179">
        <f t="shared" si="21"/>
        <v>6374.3767886344522</v>
      </c>
      <c r="R89" s="139">
        <f t="shared" si="15"/>
        <v>252563.78513572208</v>
      </c>
    </row>
    <row r="90" spans="1:18" x14ac:dyDescent="0.35">
      <c r="A90" s="124">
        <f t="shared" si="22"/>
        <v>47484</v>
      </c>
      <c r="B90" s="125">
        <v>77</v>
      </c>
      <c r="C90" s="126">
        <f t="shared" si="12"/>
        <v>252563.78513572208</v>
      </c>
      <c r="D90" s="177">
        <f t="shared" si="17"/>
        <v>1199.6779793946807</v>
      </c>
      <c r="E90" s="177">
        <f t="shared" si="16"/>
        <v>5174.6988092397714</v>
      </c>
      <c r="F90" s="177">
        <f t="shared" si="18"/>
        <v>6374.3767886344522</v>
      </c>
      <c r="G90" s="126">
        <f t="shared" si="13"/>
        <v>247389.0863264823</v>
      </c>
      <c r="L90" s="178">
        <f t="shared" si="23"/>
        <v>47484</v>
      </c>
      <c r="M90" s="132">
        <v>77</v>
      </c>
      <c r="N90" s="139">
        <f t="shared" si="14"/>
        <v>252563.78513572208</v>
      </c>
      <c r="O90" s="179">
        <f t="shared" si="19"/>
        <v>1199.6779793946807</v>
      </c>
      <c r="P90" s="179">
        <f t="shared" si="20"/>
        <v>5174.6988092397714</v>
      </c>
      <c r="Q90" s="179">
        <f t="shared" si="21"/>
        <v>6374.3767886344522</v>
      </c>
      <c r="R90" s="139">
        <f t="shared" si="15"/>
        <v>247389.0863264823</v>
      </c>
    </row>
    <row r="91" spans="1:18" x14ac:dyDescent="0.35">
      <c r="A91" s="124">
        <f t="shared" si="22"/>
        <v>47515</v>
      </c>
      <c r="B91" s="125">
        <v>78</v>
      </c>
      <c r="C91" s="126">
        <f t="shared" si="12"/>
        <v>247389.0863264823</v>
      </c>
      <c r="D91" s="177">
        <f t="shared" si="17"/>
        <v>1175.0981600507921</v>
      </c>
      <c r="E91" s="177">
        <f t="shared" si="16"/>
        <v>5199.278628583661</v>
      </c>
      <c r="F91" s="177">
        <f t="shared" si="18"/>
        <v>6374.3767886344531</v>
      </c>
      <c r="G91" s="126">
        <f t="shared" si="13"/>
        <v>242189.80769789865</v>
      </c>
      <c r="L91" s="178">
        <f t="shared" si="23"/>
        <v>47515</v>
      </c>
      <c r="M91" s="132">
        <v>78</v>
      </c>
      <c r="N91" s="139">
        <f t="shared" si="14"/>
        <v>247389.0863264823</v>
      </c>
      <c r="O91" s="179">
        <f t="shared" si="19"/>
        <v>1175.0981600507921</v>
      </c>
      <c r="P91" s="179">
        <f t="shared" si="20"/>
        <v>5199.278628583661</v>
      </c>
      <c r="Q91" s="179">
        <f t="shared" si="21"/>
        <v>6374.3767886344531</v>
      </c>
      <c r="R91" s="139">
        <f t="shared" si="15"/>
        <v>242189.80769789865</v>
      </c>
    </row>
    <row r="92" spans="1:18" x14ac:dyDescent="0.35">
      <c r="A92" s="124">
        <f t="shared" si="22"/>
        <v>47543</v>
      </c>
      <c r="B92" s="125">
        <v>79</v>
      </c>
      <c r="C92" s="126">
        <f t="shared" si="12"/>
        <v>242189.80769789865</v>
      </c>
      <c r="D92" s="177">
        <f t="shared" si="17"/>
        <v>1150.4015865650194</v>
      </c>
      <c r="E92" s="177">
        <f t="shared" si="16"/>
        <v>5223.9752020694332</v>
      </c>
      <c r="F92" s="177">
        <f t="shared" si="18"/>
        <v>6374.3767886344522</v>
      </c>
      <c r="G92" s="126">
        <f t="shared" si="13"/>
        <v>236965.83249582921</v>
      </c>
      <c r="L92" s="178">
        <f t="shared" si="23"/>
        <v>47543</v>
      </c>
      <c r="M92" s="132">
        <v>79</v>
      </c>
      <c r="N92" s="139">
        <f t="shared" si="14"/>
        <v>242189.80769789865</v>
      </c>
      <c r="O92" s="179">
        <f t="shared" si="19"/>
        <v>1150.4015865650194</v>
      </c>
      <c r="P92" s="179">
        <f t="shared" si="20"/>
        <v>5223.9752020694332</v>
      </c>
      <c r="Q92" s="179">
        <f t="shared" si="21"/>
        <v>6374.3767886344522</v>
      </c>
      <c r="R92" s="139">
        <f t="shared" si="15"/>
        <v>236965.83249582921</v>
      </c>
    </row>
    <row r="93" spans="1:18" x14ac:dyDescent="0.35">
      <c r="A93" s="124">
        <f t="shared" si="22"/>
        <v>47574</v>
      </c>
      <c r="B93" s="125">
        <v>80</v>
      </c>
      <c r="C93" s="126">
        <f t="shared" si="12"/>
        <v>236965.83249582921</v>
      </c>
      <c r="D93" s="177">
        <f t="shared" si="17"/>
        <v>1125.5877043551895</v>
      </c>
      <c r="E93" s="177">
        <f t="shared" si="16"/>
        <v>5248.7890842792631</v>
      </c>
      <c r="F93" s="177">
        <f t="shared" si="18"/>
        <v>6374.3767886344522</v>
      </c>
      <c r="G93" s="126">
        <f t="shared" si="13"/>
        <v>231717.04341154994</v>
      </c>
      <c r="L93" s="178">
        <f t="shared" si="23"/>
        <v>47574</v>
      </c>
      <c r="M93" s="132">
        <v>80</v>
      </c>
      <c r="N93" s="139">
        <f t="shared" si="14"/>
        <v>236965.83249582921</v>
      </c>
      <c r="O93" s="179">
        <f t="shared" si="19"/>
        <v>1125.5877043551895</v>
      </c>
      <c r="P93" s="179">
        <f t="shared" si="20"/>
        <v>5248.7890842792631</v>
      </c>
      <c r="Q93" s="179">
        <f t="shared" si="21"/>
        <v>6374.3767886344522</v>
      </c>
      <c r="R93" s="139">
        <f t="shared" si="15"/>
        <v>231717.04341154994</v>
      </c>
    </row>
    <row r="94" spans="1:18" x14ac:dyDescent="0.35">
      <c r="A94" s="124">
        <f t="shared" si="22"/>
        <v>47604</v>
      </c>
      <c r="B94" s="125">
        <v>81</v>
      </c>
      <c r="C94" s="126">
        <f t="shared" si="12"/>
        <v>231717.04341154994</v>
      </c>
      <c r="D94" s="177">
        <f t="shared" si="17"/>
        <v>1100.6559562048631</v>
      </c>
      <c r="E94" s="177">
        <f t="shared" si="16"/>
        <v>5273.7208324295898</v>
      </c>
      <c r="F94" s="177">
        <f t="shared" si="18"/>
        <v>6374.3767886344531</v>
      </c>
      <c r="G94" s="126">
        <f t="shared" si="13"/>
        <v>226443.32257912034</v>
      </c>
      <c r="L94" s="178">
        <f t="shared" si="23"/>
        <v>47604</v>
      </c>
      <c r="M94" s="132">
        <v>81</v>
      </c>
      <c r="N94" s="139">
        <f t="shared" si="14"/>
        <v>231717.04341154994</v>
      </c>
      <c r="O94" s="179">
        <f t="shared" si="19"/>
        <v>1100.6559562048631</v>
      </c>
      <c r="P94" s="179">
        <f t="shared" si="20"/>
        <v>5273.7208324295898</v>
      </c>
      <c r="Q94" s="179">
        <f t="shared" si="21"/>
        <v>6374.3767886344531</v>
      </c>
      <c r="R94" s="139">
        <f t="shared" si="15"/>
        <v>226443.32257912034</v>
      </c>
    </row>
    <row r="95" spans="1:18" x14ac:dyDescent="0.35">
      <c r="A95" s="124">
        <f t="shared" si="22"/>
        <v>47635</v>
      </c>
      <c r="B95" s="125">
        <v>82</v>
      </c>
      <c r="C95" s="126">
        <f t="shared" si="12"/>
        <v>226443.32257912034</v>
      </c>
      <c r="D95" s="177">
        <f t="shared" si="17"/>
        <v>1075.6057822508228</v>
      </c>
      <c r="E95" s="177">
        <f t="shared" si="16"/>
        <v>5298.7710063836303</v>
      </c>
      <c r="F95" s="177">
        <f t="shared" si="18"/>
        <v>6374.3767886344531</v>
      </c>
      <c r="G95" s="126">
        <f t="shared" si="13"/>
        <v>221144.5515727367</v>
      </c>
      <c r="L95" s="178">
        <f t="shared" si="23"/>
        <v>47635</v>
      </c>
      <c r="M95" s="132">
        <v>82</v>
      </c>
      <c r="N95" s="139">
        <f t="shared" si="14"/>
        <v>226443.32257912034</v>
      </c>
      <c r="O95" s="179">
        <f t="shared" si="19"/>
        <v>1075.6057822508228</v>
      </c>
      <c r="P95" s="179">
        <f t="shared" si="20"/>
        <v>5298.7710063836303</v>
      </c>
      <c r="Q95" s="179">
        <f t="shared" si="21"/>
        <v>6374.3767886344531</v>
      </c>
      <c r="R95" s="139">
        <f t="shared" si="15"/>
        <v>221144.5515727367</v>
      </c>
    </row>
    <row r="96" spans="1:18" x14ac:dyDescent="0.35">
      <c r="A96" s="124">
        <f t="shared" si="22"/>
        <v>47665</v>
      </c>
      <c r="B96" s="125">
        <v>83</v>
      </c>
      <c r="C96" s="126">
        <f t="shared" si="12"/>
        <v>221144.5515727367</v>
      </c>
      <c r="D96" s="177">
        <f t="shared" si="17"/>
        <v>1050.4366199705005</v>
      </c>
      <c r="E96" s="177">
        <f t="shared" si="16"/>
        <v>5323.9401686639521</v>
      </c>
      <c r="F96" s="177">
        <f t="shared" si="18"/>
        <v>6374.3767886344522</v>
      </c>
      <c r="G96" s="126">
        <f t="shared" si="13"/>
        <v>215820.61140407276</v>
      </c>
      <c r="L96" s="178">
        <f t="shared" si="23"/>
        <v>47665</v>
      </c>
      <c r="M96" s="132">
        <v>83</v>
      </c>
      <c r="N96" s="139">
        <f t="shared" si="14"/>
        <v>221144.5515727367</v>
      </c>
      <c r="O96" s="179">
        <f t="shared" si="19"/>
        <v>1050.4366199705005</v>
      </c>
      <c r="P96" s="179">
        <f t="shared" si="20"/>
        <v>5323.9401686639521</v>
      </c>
      <c r="Q96" s="179">
        <f t="shared" si="21"/>
        <v>6374.3767886344522</v>
      </c>
      <c r="R96" s="139">
        <f t="shared" si="15"/>
        <v>215820.61140407276</v>
      </c>
    </row>
    <row r="97" spans="1:18" x14ac:dyDescent="0.35">
      <c r="A97" s="124">
        <f t="shared" si="22"/>
        <v>47696</v>
      </c>
      <c r="B97" s="125">
        <v>84</v>
      </c>
      <c r="C97" s="126">
        <f t="shared" si="12"/>
        <v>215820.61140407276</v>
      </c>
      <c r="D97" s="177">
        <f t="shared" si="17"/>
        <v>1025.1479041693467</v>
      </c>
      <c r="E97" s="177">
        <f t="shared" si="16"/>
        <v>5349.2288844651057</v>
      </c>
      <c r="F97" s="177">
        <f t="shared" si="18"/>
        <v>6374.3767886344522</v>
      </c>
      <c r="G97" s="126">
        <f t="shared" si="13"/>
        <v>210471.38251960764</v>
      </c>
      <c r="L97" s="178">
        <f t="shared" si="23"/>
        <v>47696</v>
      </c>
      <c r="M97" s="132">
        <v>84</v>
      </c>
      <c r="N97" s="139">
        <f t="shared" si="14"/>
        <v>215820.61140407276</v>
      </c>
      <c r="O97" s="179">
        <f t="shared" si="19"/>
        <v>1025.1479041693467</v>
      </c>
      <c r="P97" s="179">
        <f t="shared" si="20"/>
        <v>5349.2288844651057</v>
      </c>
      <c r="Q97" s="179">
        <f t="shared" si="21"/>
        <v>6374.3767886344522</v>
      </c>
      <c r="R97" s="139">
        <f t="shared" si="15"/>
        <v>210471.38251960764</v>
      </c>
    </row>
    <row r="98" spans="1:18" x14ac:dyDescent="0.35">
      <c r="A98" s="124">
        <f t="shared" si="22"/>
        <v>47727</v>
      </c>
      <c r="B98" s="125">
        <v>85</v>
      </c>
      <c r="C98" s="126">
        <f t="shared" si="12"/>
        <v>210471.38251960764</v>
      </c>
      <c r="D98" s="177">
        <f t="shared" si="17"/>
        <v>999.73906696813754</v>
      </c>
      <c r="E98" s="177">
        <f t="shared" si="16"/>
        <v>5374.637721666315</v>
      </c>
      <c r="F98" s="177">
        <f t="shared" si="18"/>
        <v>6374.3767886344522</v>
      </c>
      <c r="G98" s="126">
        <f t="shared" si="13"/>
        <v>205096.74479794133</v>
      </c>
      <c r="L98" s="178">
        <f t="shared" si="23"/>
        <v>47727</v>
      </c>
      <c r="M98" s="132">
        <v>85</v>
      </c>
      <c r="N98" s="139">
        <f t="shared" si="14"/>
        <v>210471.38251960764</v>
      </c>
      <c r="O98" s="179">
        <f t="shared" si="19"/>
        <v>999.73906696813754</v>
      </c>
      <c r="P98" s="179">
        <f t="shared" si="20"/>
        <v>5374.637721666315</v>
      </c>
      <c r="Q98" s="179">
        <f t="shared" si="21"/>
        <v>6374.3767886344522</v>
      </c>
      <c r="R98" s="139">
        <f t="shared" si="15"/>
        <v>205096.74479794133</v>
      </c>
    </row>
    <row r="99" spans="1:18" x14ac:dyDescent="0.35">
      <c r="A99" s="124">
        <f t="shared" si="22"/>
        <v>47757</v>
      </c>
      <c r="B99" s="125">
        <v>86</v>
      </c>
      <c r="C99" s="126">
        <f t="shared" si="12"/>
        <v>205096.74479794133</v>
      </c>
      <c r="D99" s="177">
        <f t="shared" si="17"/>
        <v>974.20953779022261</v>
      </c>
      <c r="E99" s="177">
        <f t="shared" si="16"/>
        <v>5400.1672508442298</v>
      </c>
      <c r="F99" s="177">
        <f t="shared" si="18"/>
        <v>6374.3767886344522</v>
      </c>
      <c r="G99" s="126">
        <f t="shared" si="13"/>
        <v>199696.57754709708</v>
      </c>
      <c r="L99" s="178">
        <f t="shared" si="23"/>
        <v>47757</v>
      </c>
      <c r="M99" s="132">
        <v>86</v>
      </c>
      <c r="N99" s="139">
        <f t="shared" si="14"/>
        <v>205096.74479794133</v>
      </c>
      <c r="O99" s="179">
        <f t="shared" si="19"/>
        <v>974.20953779022261</v>
      </c>
      <c r="P99" s="179">
        <f t="shared" si="20"/>
        <v>5400.1672508442298</v>
      </c>
      <c r="Q99" s="179">
        <f t="shared" si="21"/>
        <v>6374.3767886344522</v>
      </c>
      <c r="R99" s="139">
        <f t="shared" si="15"/>
        <v>199696.57754709708</v>
      </c>
    </row>
    <row r="100" spans="1:18" x14ac:dyDescent="0.35">
      <c r="A100" s="124">
        <f t="shared" si="22"/>
        <v>47788</v>
      </c>
      <c r="B100" s="125">
        <v>87</v>
      </c>
      <c r="C100" s="126">
        <f t="shared" si="12"/>
        <v>199696.57754709708</v>
      </c>
      <c r="D100" s="177">
        <f t="shared" si="17"/>
        <v>948.55874334871237</v>
      </c>
      <c r="E100" s="177">
        <f t="shared" si="16"/>
        <v>5425.8180452857405</v>
      </c>
      <c r="F100" s="177">
        <f t="shared" si="18"/>
        <v>6374.3767886344531</v>
      </c>
      <c r="G100" s="126">
        <f t="shared" si="13"/>
        <v>194270.75950181135</v>
      </c>
      <c r="L100" s="178">
        <f t="shared" si="23"/>
        <v>47788</v>
      </c>
      <c r="M100" s="132">
        <v>87</v>
      </c>
      <c r="N100" s="139">
        <f t="shared" si="14"/>
        <v>199696.57754709708</v>
      </c>
      <c r="O100" s="179">
        <f t="shared" si="19"/>
        <v>948.55874334871237</v>
      </c>
      <c r="P100" s="179">
        <f t="shared" si="20"/>
        <v>5425.8180452857405</v>
      </c>
      <c r="Q100" s="179">
        <f t="shared" si="21"/>
        <v>6374.3767886344531</v>
      </c>
      <c r="R100" s="139">
        <f t="shared" si="15"/>
        <v>194270.75950181135</v>
      </c>
    </row>
    <row r="101" spans="1:18" x14ac:dyDescent="0.35">
      <c r="A101" s="124">
        <f t="shared" si="22"/>
        <v>47818</v>
      </c>
      <c r="B101" s="125">
        <v>88</v>
      </c>
      <c r="C101" s="126">
        <f t="shared" si="12"/>
        <v>194270.75950181135</v>
      </c>
      <c r="D101" s="177">
        <f t="shared" si="17"/>
        <v>922.78610763360518</v>
      </c>
      <c r="E101" s="177">
        <f t="shared" si="16"/>
        <v>5451.5906810008473</v>
      </c>
      <c r="F101" s="177">
        <f t="shared" si="18"/>
        <v>6374.3767886344522</v>
      </c>
      <c r="G101" s="126">
        <f t="shared" si="13"/>
        <v>188819.1688208105</v>
      </c>
      <c r="L101" s="178">
        <f t="shared" si="23"/>
        <v>47818</v>
      </c>
      <c r="M101" s="132">
        <v>88</v>
      </c>
      <c r="N101" s="139">
        <f t="shared" si="14"/>
        <v>194270.75950181135</v>
      </c>
      <c r="O101" s="179">
        <f t="shared" si="19"/>
        <v>922.78610763360518</v>
      </c>
      <c r="P101" s="179">
        <f t="shared" si="20"/>
        <v>5451.5906810008473</v>
      </c>
      <c r="Q101" s="179">
        <f t="shared" si="21"/>
        <v>6374.3767886344522</v>
      </c>
      <c r="R101" s="139">
        <f t="shared" si="15"/>
        <v>188819.1688208105</v>
      </c>
    </row>
    <row r="102" spans="1:18" x14ac:dyDescent="0.35">
      <c r="A102" s="124">
        <f t="shared" si="22"/>
        <v>47849</v>
      </c>
      <c r="B102" s="125">
        <v>89</v>
      </c>
      <c r="C102" s="126">
        <f t="shared" si="12"/>
        <v>188819.1688208105</v>
      </c>
      <c r="D102" s="177">
        <f t="shared" si="17"/>
        <v>896.89105189885117</v>
      </c>
      <c r="E102" s="177">
        <f t="shared" si="16"/>
        <v>5477.4857367356017</v>
      </c>
      <c r="F102" s="177">
        <f t="shared" si="18"/>
        <v>6374.3767886344531</v>
      </c>
      <c r="G102" s="126">
        <f t="shared" si="13"/>
        <v>183341.6830840749</v>
      </c>
      <c r="L102" s="178">
        <f t="shared" si="23"/>
        <v>47849</v>
      </c>
      <c r="M102" s="132">
        <v>89</v>
      </c>
      <c r="N102" s="139">
        <f t="shared" si="14"/>
        <v>188819.1688208105</v>
      </c>
      <c r="O102" s="179">
        <f t="shared" si="19"/>
        <v>896.89105189885117</v>
      </c>
      <c r="P102" s="179">
        <f t="shared" si="20"/>
        <v>5477.4857367356017</v>
      </c>
      <c r="Q102" s="179">
        <f t="shared" si="21"/>
        <v>6374.3767886344531</v>
      </c>
      <c r="R102" s="139">
        <f t="shared" si="15"/>
        <v>183341.6830840749</v>
      </c>
    </row>
    <row r="103" spans="1:18" x14ac:dyDescent="0.35">
      <c r="A103" s="124">
        <f t="shared" si="22"/>
        <v>47880</v>
      </c>
      <c r="B103" s="125">
        <v>90</v>
      </c>
      <c r="C103" s="126">
        <f t="shared" si="12"/>
        <v>183341.6830840749</v>
      </c>
      <c r="D103" s="177">
        <f t="shared" si="17"/>
        <v>870.87299464935688</v>
      </c>
      <c r="E103" s="177">
        <f t="shared" si="16"/>
        <v>5503.5037939850954</v>
      </c>
      <c r="F103" s="177">
        <f t="shared" si="18"/>
        <v>6374.3767886344522</v>
      </c>
      <c r="G103" s="126">
        <f t="shared" si="13"/>
        <v>177838.17929008981</v>
      </c>
      <c r="L103" s="178">
        <f t="shared" si="23"/>
        <v>47880</v>
      </c>
      <c r="M103" s="132">
        <v>90</v>
      </c>
      <c r="N103" s="139">
        <f t="shared" si="14"/>
        <v>183341.6830840749</v>
      </c>
      <c r="O103" s="179">
        <f t="shared" si="19"/>
        <v>870.87299464935688</v>
      </c>
      <c r="P103" s="179">
        <f t="shared" si="20"/>
        <v>5503.5037939850954</v>
      </c>
      <c r="Q103" s="179">
        <f t="shared" si="21"/>
        <v>6374.3767886344522</v>
      </c>
      <c r="R103" s="139">
        <f t="shared" si="15"/>
        <v>177838.17929008981</v>
      </c>
    </row>
    <row r="104" spans="1:18" x14ac:dyDescent="0.35">
      <c r="A104" s="124">
        <f t="shared" si="22"/>
        <v>47908</v>
      </c>
      <c r="B104" s="125">
        <v>91</v>
      </c>
      <c r="C104" s="126">
        <f t="shared" si="12"/>
        <v>177838.17929008981</v>
      </c>
      <c r="D104" s="177">
        <f t="shared" si="17"/>
        <v>844.73135162792767</v>
      </c>
      <c r="E104" s="177">
        <f t="shared" si="16"/>
        <v>5529.6454370065239</v>
      </c>
      <c r="F104" s="177">
        <f t="shared" si="18"/>
        <v>6374.3767886344513</v>
      </c>
      <c r="G104" s="126">
        <f t="shared" si="13"/>
        <v>172308.5338530833</v>
      </c>
      <c r="L104" s="178">
        <f t="shared" si="23"/>
        <v>47908</v>
      </c>
      <c r="M104" s="132">
        <v>91</v>
      </c>
      <c r="N104" s="139">
        <f t="shared" si="14"/>
        <v>177838.17929008981</v>
      </c>
      <c r="O104" s="179">
        <f t="shared" si="19"/>
        <v>844.73135162792767</v>
      </c>
      <c r="P104" s="179">
        <f t="shared" si="20"/>
        <v>5529.6454370065239</v>
      </c>
      <c r="Q104" s="179">
        <f t="shared" si="21"/>
        <v>6374.3767886344513</v>
      </c>
      <c r="R104" s="139">
        <f t="shared" si="15"/>
        <v>172308.5338530833</v>
      </c>
    </row>
    <row r="105" spans="1:18" x14ac:dyDescent="0.35">
      <c r="A105" s="124">
        <f t="shared" si="22"/>
        <v>47939</v>
      </c>
      <c r="B105" s="125">
        <v>92</v>
      </c>
      <c r="C105" s="126">
        <f t="shared" si="12"/>
        <v>172308.5338530833</v>
      </c>
      <c r="D105" s="177">
        <f t="shared" si="17"/>
        <v>818.46553580214675</v>
      </c>
      <c r="E105" s="177">
        <f t="shared" si="16"/>
        <v>5555.9112528323067</v>
      </c>
      <c r="F105" s="177">
        <f t="shared" si="18"/>
        <v>6374.3767886344531</v>
      </c>
      <c r="G105" s="126">
        <f t="shared" si="13"/>
        <v>166752.62260025099</v>
      </c>
      <c r="L105" s="178">
        <f t="shared" si="23"/>
        <v>47939</v>
      </c>
      <c r="M105" s="132">
        <v>92</v>
      </c>
      <c r="N105" s="139">
        <f t="shared" si="14"/>
        <v>172308.5338530833</v>
      </c>
      <c r="O105" s="179">
        <f t="shared" si="19"/>
        <v>818.46553580214675</v>
      </c>
      <c r="P105" s="179">
        <f t="shared" si="20"/>
        <v>5555.9112528323067</v>
      </c>
      <c r="Q105" s="179">
        <f t="shared" si="21"/>
        <v>6374.3767886344531</v>
      </c>
      <c r="R105" s="139">
        <f t="shared" si="15"/>
        <v>166752.62260025099</v>
      </c>
    </row>
    <row r="106" spans="1:18" x14ac:dyDescent="0.35">
      <c r="A106" s="124">
        <f t="shared" si="22"/>
        <v>47969</v>
      </c>
      <c r="B106" s="125">
        <v>93</v>
      </c>
      <c r="C106" s="126">
        <f t="shared" si="12"/>
        <v>166752.62260025099</v>
      </c>
      <c r="D106" s="177">
        <f t="shared" si="17"/>
        <v>792.07495735119346</v>
      </c>
      <c r="E106" s="177">
        <f t="shared" si="16"/>
        <v>5582.3018312832601</v>
      </c>
      <c r="F106" s="177">
        <f t="shared" si="18"/>
        <v>6374.376788634454</v>
      </c>
      <c r="G106" s="126">
        <f t="shared" si="13"/>
        <v>161170.32076896774</v>
      </c>
      <c r="L106" s="178">
        <f t="shared" si="23"/>
        <v>47969</v>
      </c>
      <c r="M106" s="132">
        <v>93</v>
      </c>
      <c r="N106" s="139">
        <f t="shared" si="14"/>
        <v>166752.62260025099</v>
      </c>
      <c r="O106" s="179">
        <f t="shared" si="19"/>
        <v>792.07495735119346</v>
      </c>
      <c r="P106" s="179">
        <f t="shared" si="20"/>
        <v>5582.3018312832601</v>
      </c>
      <c r="Q106" s="179">
        <f t="shared" si="21"/>
        <v>6374.376788634454</v>
      </c>
      <c r="R106" s="139">
        <f t="shared" si="15"/>
        <v>161170.32076896774</v>
      </c>
    </row>
    <row r="107" spans="1:18" x14ac:dyDescent="0.35">
      <c r="A107" s="124">
        <f t="shared" si="22"/>
        <v>48000</v>
      </c>
      <c r="B107" s="125">
        <v>94</v>
      </c>
      <c r="C107" s="126">
        <f t="shared" si="12"/>
        <v>161170.32076896774</v>
      </c>
      <c r="D107" s="177">
        <f t="shared" si="17"/>
        <v>765.55902365259783</v>
      </c>
      <c r="E107" s="177">
        <f t="shared" si="16"/>
        <v>5608.8177649818545</v>
      </c>
      <c r="F107" s="177">
        <f t="shared" si="18"/>
        <v>6374.3767886344522</v>
      </c>
      <c r="G107" s="126">
        <f t="shared" si="13"/>
        <v>155561.50300398588</v>
      </c>
      <c r="L107" s="178">
        <f t="shared" si="23"/>
        <v>48000</v>
      </c>
      <c r="M107" s="132">
        <v>94</v>
      </c>
      <c r="N107" s="139">
        <f t="shared" si="14"/>
        <v>161170.32076896774</v>
      </c>
      <c r="O107" s="179">
        <f t="shared" si="19"/>
        <v>765.55902365259783</v>
      </c>
      <c r="P107" s="179">
        <f t="shared" si="20"/>
        <v>5608.8177649818545</v>
      </c>
      <c r="Q107" s="179">
        <f t="shared" si="21"/>
        <v>6374.3767886344522</v>
      </c>
      <c r="R107" s="139">
        <f t="shared" si="15"/>
        <v>155561.50300398588</v>
      </c>
    </row>
    <row r="108" spans="1:18" x14ac:dyDescent="0.35">
      <c r="A108" s="124">
        <f t="shared" si="22"/>
        <v>48030</v>
      </c>
      <c r="B108" s="125">
        <v>95</v>
      </c>
      <c r="C108" s="126">
        <f t="shared" si="12"/>
        <v>155561.50300398588</v>
      </c>
      <c r="D108" s="177">
        <f t="shared" si="17"/>
        <v>738.91713926893408</v>
      </c>
      <c r="E108" s="177">
        <f t="shared" si="16"/>
        <v>5635.4596493655181</v>
      </c>
      <c r="F108" s="177">
        <f t="shared" si="18"/>
        <v>6374.3767886344522</v>
      </c>
      <c r="G108" s="126">
        <f t="shared" si="13"/>
        <v>149926.04335462037</v>
      </c>
      <c r="L108" s="178">
        <f t="shared" si="23"/>
        <v>48030</v>
      </c>
      <c r="M108" s="132">
        <v>95</v>
      </c>
      <c r="N108" s="139">
        <f t="shared" si="14"/>
        <v>155561.50300398588</v>
      </c>
      <c r="O108" s="179">
        <f t="shared" si="19"/>
        <v>738.91713926893408</v>
      </c>
      <c r="P108" s="179">
        <f t="shared" si="20"/>
        <v>5635.4596493655181</v>
      </c>
      <c r="Q108" s="179">
        <f t="shared" si="21"/>
        <v>6374.3767886344522</v>
      </c>
      <c r="R108" s="139">
        <f t="shared" si="15"/>
        <v>149926.04335462037</v>
      </c>
    </row>
    <row r="109" spans="1:18" x14ac:dyDescent="0.35">
      <c r="A109" s="124">
        <f t="shared" si="22"/>
        <v>48061</v>
      </c>
      <c r="B109" s="125">
        <v>96</v>
      </c>
      <c r="C109" s="126">
        <f t="shared" si="12"/>
        <v>149926.04335462037</v>
      </c>
      <c r="D109" s="177">
        <f t="shared" si="17"/>
        <v>712.14870593444789</v>
      </c>
      <c r="E109" s="177">
        <f t="shared" si="16"/>
        <v>5662.228082700005</v>
      </c>
      <c r="F109" s="177">
        <f t="shared" si="18"/>
        <v>6374.3767886344531</v>
      </c>
      <c r="G109" s="126">
        <f t="shared" si="13"/>
        <v>144263.81527192038</v>
      </c>
      <c r="L109" s="178">
        <f t="shared" si="23"/>
        <v>48061</v>
      </c>
      <c r="M109" s="132">
        <v>96</v>
      </c>
      <c r="N109" s="139">
        <f t="shared" si="14"/>
        <v>149926.04335462037</v>
      </c>
      <c r="O109" s="179">
        <f t="shared" si="19"/>
        <v>712.14870593444789</v>
      </c>
      <c r="P109" s="179">
        <f t="shared" si="20"/>
        <v>5662.228082700005</v>
      </c>
      <c r="Q109" s="179">
        <f t="shared" si="21"/>
        <v>6374.3767886344531</v>
      </c>
      <c r="R109" s="139">
        <f t="shared" si="15"/>
        <v>144263.81527192038</v>
      </c>
    </row>
    <row r="110" spans="1:18" x14ac:dyDescent="0.35">
      <c r="A110" s="124">
        <f t="shared" si="22"/>
        <v>48092</v>
      </c>
      <c r="B110" s="125">
        <v>97</v>
      </c>
      <c r="C110" s="126">
        <f t="shared" si="12"/>
        <v>144263.81527192038</v>
      </c>
      <c r="D110" s="177">
        <f t="shared" si="17"/>
        <v>685.2531225416227</v>
      </c>
      <c r="E110" s="177">
        <f t="shared" si="16"/>
        <v>5689.1236660928298</v>
      </c>
      <c r="F110" s="177">
        <f t="shared" si="18"/>
        <v>6374.3767886344522</v>
      </c>
      <c r="G110" s="126">
        <f t="shared" si="13"/>
        <v>138574.69160582754</v>
      </c>
      <c r="L110" s="178">
        <f t="shared" si="23"/>
        <v>48092</v>
      </c>
      <c r="M110" s="132">
        <v>97</v>
      </c>
      <c r="N110" s="139">
        <f t="shared" si="14"/>
        <v>144263.81527192038</v>
      </c>
      <c r="O110" s="179">
        <f t="shared" si="19"/>
        <v>685.2531225416227</v>
      </c>
      <c r="P110" s="179">
        <f t="shared" si="20"/>
        <v>5689.1236660928298</v>
      </c>
      <c r="Q110" s="179">
        <f t="shared" si="21"/>
        <v>6374.3767886344522</v>
      </c>
      <c r="R110" s="139">
        <f t="shared" si="15"/>
        <v>138574.69160582754</v>
      </c>
    </row>
    <row r="111" spans="1:18" x14ac:dyDescent="0.35">
      <c r="A111" s="124">
        <f t="shared" si="22"/>
        <v>48122</v>
      </c>
      <c r="B111" s="125">
        <v>98</v>
      </c>
      <c r="C111" s="126">
        <f t="shared" si="12"/>
        <v>138574.69160582754</v>
      </c>
      <c r="D111" s="177">
        <f t="shared" si="17"/>
        <v>658.22978512768191</v>
      </c>
      <c r="E111" s="177">
        <f t="shared" si="16"/>
        <v>5716.1470035067705</v>
      </c>
      <c r="F111" s="177">
        <f t="shared" si="18"/>
        <v>6374.3767886344522</v>
      </c>
      <c r="G111" s="126">
        <f t="shared" si="13"/>
        <v>132858.54460232076</v>
      </c>
      <c r="L111" s="178">
        <f t="shared" si="23"/>
        <v>48122</v>
      </c>
      <c r="M111" s="132">
        <v>98</v>
      </c>
      <c r="N111" s="139">
        <f t="shared" si="14"/>
        <v>138574.69160582754</v>
      </c>
      <c r="O111" s="179">
        <f t="shared" si="19"/>
        <v>658.22978512768191</v>
      </c>
      <c r="P111" s="179">
        <f t="shared" si="20"/>
        <v>5716.1470035067705</v>
      </c>
      <c r="Q111" s="179">
        <f t="shared" si="21"/>
        <v>6374.3767886344522</v>
      </c>
      <c r="R111" s="139">
        <f t="shared" si="15"/>
        <v>132858.54460232076</v>
      </c>
    </row>
    <row r="112" spans="1:18" x14ac:dyDescent="0.35">
      <c r="A112" s="124">
        <f t="shared" si="22"/>
        <v>48153</v>
      </c>
      <c r="B112" s="125">
        <v>99</v>
      </c>
      <c r="C112" s="126">
        <f t="shared" si="12"/>
        <v>132858.54460232076</v>
      </c>
      <c r="D112" s="177">
        <f t="shared" si="17"/>
        <v>631.07808686102476</v>
      </c>
      <c r="E112" s="177">
        <f t="shared" si="16"/>
        <v>5743.2987017734276</v>
      </c>
      <c r="F112" s="177">
        <f t="shared" si="18"/>
        <v>6374.3767886344522</v>
      </c>
      <c r="G112" s="126">
        <f t="shared" si="13"/>
        <v>127115.24590054734</v>
      </c>
      <c r="L112" s="178">
        <f t="shared" si="23"/>
        <v>48153</v>
      </c>
      <c r="M112" s="132">
        <v>99</v>
      </c>
      <c r="N112" s="139">
        <f t="shared" si="14"/>
        <v>132858.54460232076</v>
      </c>
      <c r="O112" s="179">
        <f t="shared" si="19"/>
        <v>631.07808686102476</v>
      </c>
      <c r="P112" s="179">
        <f t="shared" si="20"/>
        <v>5743.2987017734276</v>
      </c>
      <c r="Q112" s="179">
        <f t="shared" si="21"/>
        <v>6374.3767886344522</v>
      </c>
      <c r="R112" s="139">
        <f t="shared" si="15"/>
        <v>127115.24590054734</v>
      </c>
    </row>
    <row r="113" spans="1:18" x14ac:dyDescent="0.35">
      <c r="A113" s="124">
        <f t="shared" si="22"/>
        <v>48183</v>
      </c>
      <c r="B113" s="125">
        <v>100</v>
      </c>
      <c r="C113" s="126">
        <f t="shared" si="12"/>
        <v>127115.24590054734</v>
      </c>
      <c r="D113" s="177">
        <f t="shared" si="17"/>
        <v>603.79741802760088</v>
      </c>
      <c r="E113" s="177">
        <f t="shared" si="16"/>
        <v>5770.5793706068516</v>
      </c>
      <c r="F113" s="177">
        <f t="shared" si="18"/>
        <v>6374.3767886344522</v>
      </c>
      <c r="G113" s="126">
        <f t="shared" si="13"/>
        <v>121344.66652994048</v>
      </c>
      <c r="L113" s="178">
        <f t="shared" si="23"/>
        <v>48183</v>
      </c>
      <c r="M113" s="132">
        <v>100</v>
      </c>
      <c r="N113" s="139">
        <f t="shared" si="14"/>
        <v>127115.24590054734</v>
      </c>
      <c r="O113" s="179">
        <f t="shared" si="19"/>
        <v>603.79741802760088</v>
      </c>
      <c r="P113" s="179">
        <f t="shared" si="20"/>
        <v>5770.5793706068516</v>
      </c>
      <c r="Q113" s="179">
        <f t="shared" si="21"/>
        <v>6374.3767886344522</v>
      </c>
      <c r="R113" s="139">
        <f t="shared" si="15"/>
        <v>121344.66652994048</v>
      </c>
    </row>
    <row r="114" spans="1:18" x14ac:dyDescent="0.35">
      <c r="A114" s="124">
        <f t="shared" si="22"/>
        <v>48214</v>
      </c>
      <c r="B114" s="125">
        <v>101</v>
      </c>
      <c r="C114" s="126">
        <f t="shared" si="12"/>
        <v>121344.66652994048</v>
      </c>
      <c r="D114" s="177">
        <f t="shared" si="17"/>
        <v>576.38716601721831</v>
      </c>
      <c r="E114" s="177">
        <f t="shared" si="16"/>
        <v>5797.9896226172341</v>
      </c>
      <c r="F114" s="177">
        <f t="shared" si="18"/>
        <v>6374.3767886344522</v>
      </c>
      <c r="G114" s="126">
        <f t="shared" si="13"/>
        <v>115546.67690732326</v>
      </c>
      <c r="L114" s="178">
        <f t="shared" si="23"/>
        <v>48214</v>
      </c>
      <c r="M114" s="132">
        <v>101</v>
      </c>
      <c r="N114" s="139">
        <f t="shared" si="14"/>
        <v>121344.66652994048</v>
      </c>
      <c r="O114" s="179">
        <f t="shared" si="19"/>
        <v>576.38716601721831</v>
      </c>
      <c r="P114" s="179">
        <f t="shared" si="20"/>
        <v>5797.9896226172341</v>
      </c>
      <c r="Q114" s="179">
        <f t="shared" si="21"/>
        <v>6374.3767886344522</v>
      </c>
      <c r="R114" s="139">
        <f t="shared" si="15"/>
        <v>115546.67690732326</v>
      </c>
    </row>
    <row r="115" spans="1:18" x14ac:dyDescent="0.35">
      <c r="A115" s="124">
        <f t="shared" si="22"/>
        <v>48245</v>
      </c>
      <c r="B115" s="125">
        <v>102</v>
      </c>
      <c r="C115" s="126">
        <f t="shared" si="12"/>
        <v>115546.67690732326</v>
      </c>
      <c r="D115" s="177">
        <f t="shared" si="17"/>
        <v>548.84671530978653</v>
      </c>
      <c r="E115" s="177">
        <f t="shared" si="16"/>
        <v>5825.5300733246659</v>
      </c>
      <c r="F115" s="177">
        <f t="shared" si="18"/>
        <v>6374.3767886344522</v>
      </c>
      <c r="G115" s="126">
        <f t="shared" si="13"/>
        <v>109721.14683399859</v>
      </c>
      <c r="L115" s="178">
        <f t="shared" si="23"/>
        <v>48245</v>
      </c>
      <c r="M115" s="132">
        <v>102</v>
      </c>
      <c r="N115" s="139">
        <f t="shared" si="14"/>
        <v>115546.67690732326</v>
      </c>
      <c r="O115" s="179">
        <f t="shared" si="19"/>
        <v>548.84671530978653</v>
      </c>
      <c r="P115" s="179">
        <f t="shared" si="20"/>
        <v>5825.5300733246659</v>
      </c>
      <c r="Q115" s="179">
        <f t="shared" si="21"/>
        <v>6374.3767886344522</v>
      </c>
      <c r="R115" s="139">
        <f t="shared" si="15"/>
        <v>109721.14683399859</v>
      </c>
    </row>
    <row r="116" spans="1:18" x14ac:dyDescent="0.35">
      <c r="A116" s="124">
        <f t="shared" si="22"/>
        <v>48274</v>
      </c>
      <c r="B116" s="125">
        <v>103</v>
      </c>
      <c r="C116" s="126">
        <f t="shared" si="12"/>
        <v>109721.14683399859</v>
      </c>
      <c r="D116" s="177">
        <f t="shared" si="17"/>
        <v>521.1754474614944</v>
      </c>
      <c r="E116" s="177">
        <f t="shared" si="16"/>
        <v>5853.2013411729577</v>
      </c>
      <c r="F116" s="177">
        <f t="shared" si="18"/>
        <v>6374.3767886344522</v>
      </c>
      <c r="G116" s="126">
        <f t="shared" si="13"/>
        <v>103867.94549282563</v>
      </c>
      <c r="L116" s="178">
        <f t="shared" si="23"/>
        <v>48274</v>
      </c>
      <c r="M116" s="132">
        <v>103</v>
      </c>
      <c r="N116" s="139">
        <f t="shared" si="14"/>
        <v>109721.14683399859</v>
      </c>
      <c r="O116" s="179">
        <f t="shared" si="19"/>
        <v>521.1754474614944</v>
      </c>
      <c r="P116" s="179">
        <f t="shared" si="20"/>
        <v>5853.2013411729577</v>
      </c>
      <c r="Q116" s="179">
        <f t="shared" si="21"/>
        <v>6374.3767886344522</v>
      </c>
      <c r="R116" s="139">
        <f t="shared" si="15"/>
        <v>103867.94549282563</v>
      </c>
    </row>
    <row r="117" spans="1:18" x14ac:dyDescent="0.35">
      <c r="A117" s="124">
        <f t="shared" si="22"/>
        <v>48305</v>
      </c>
      <c r="B117" s="125">
        <v>104</v>
      </c>
      <c r="C117" s="126">
        <f t="shared" si="12"/>
        <v>103867.94549282563</v>
      </c>
      <c r="D117" s="177">
        <f t="shared" si="17"/>
        <v>493.37274109092283</v>
      </c>
      <c r="E117" s="177">
        <f t="shared" si="16"/>
        <v>5881.0040475435289</v>
      </c>
      <c r="F117" s="177">
        <f t="shared" si="18"/>
        <v>6374.3767886344522</v>
      </c>
      <c r="G117" s="126">
        <f t="shared" si="13"/>
        <v>97986.941445282107</v>
      </c>
      <c r="L117" s="178">
        <f t="shared" si="23"/>
        <v>48305</v>
      </c>
      <c r="M117" s="132">
        <v>104</v>
      </c>
      <c r="N117" s="139">
        <f t="shared" si="14"/>
        <v>103867.94549282563</v>
      </c>
      <c r="O117" s="179">
        <f t="shared" si="19"/>
        <v>493.37274109092283</v>
      </c>
      <c r="P117" s="179">
        <f t="shared" si="20"/>
        <v>5881.0040475435289</v>
      </c>
      <c r="Q117" s="179">
        <f t="shared" si="21"/>
        <v>6374.3767886344522</v>
      </c>
      <c r="R117" s="139">
        <f t="shared" si="15"/>
        <v>97986.941445282107</v>
      </c>
    </row>
    <row r="118" spans="1:18" x14ac:dyDescent="0.35">
      <c r="A118" s="124">
        <f t="shared" si="22"/>
        <v>48335</v>
      </c>
      <c r="B118" s="125">
        <v>105</v>
      </c>
      <c r="C118" s="126">
        <f t="shared" si="12"/>
        <v>97986.941445282107</v>
      </c>
      <c r="D118" s="177">
        <f t="shared" si="17"/>
        <v>465.43797186509113</v>
      </c>
      <c r="E118" s="177">
        <f t="shared" si="16"/>
        <v>5908.9388167693623</v>
      </c>
      <c r="F118" s="177">
        <f t="shared" si="18"/>
        <v>6374.3767886344531</v>
      </c>
      <c r="G118" s="126">
        <f t="shared" si="13"/>
        <v>92078.002628512739</v>
      </c>
      <c r="L118" s="178">
        <f t="shared" si="23"/>
        <v>48335</v>
      </c>
      <c r="M118" s="132">
        <v>105</v>
      </c>
      <c r="N118" s="139">
        <f t="shared" si="14"/>
        <v>97986.941445282107</v>
      </c>
      <c r="O118" s="179">
        <f t="shared" si="19"/>
        <v>465.43797186509113</v>
      </c>
      <c r="P118" s="179">
        <f t="shared" si="20"/>
        <v>5908.9388167693623</v>
      </c>
      <c r="Q118" s="179">
        <f t="shared" si="21"/>
        <v>6374.3767886344531</v>
      </c>
      <c r="R118" s="139">
        <f t="shared" si="15"/>
        <v>92078.002628512739</v>
      </c>
    </row>
    <row r="119" spans="1:18" x14ac:dyDescent="0.35">
      <c r="A119" s="124">
        <f t="shared" si="22"/>
        <v>48366</v>
      </c>
      <c r="B119" s="125">
        <v>106</v>
      </c>
      <c r="C119" s="126">
        <f t="shared" si="12"/>
        <v>92078.002628512739</v>
      </c>
      <c r="D119" s="177">
        <f t="shared" si="17"/>
        <v>437.37051248543662</v>
      </c>
      <c r="E119" s="177">
        <f t="shared" si="16"/>
        <v>5937.0062761490162</v>
      </c>
      <c r="F119" s="177">
        <f t="shared" si="18"/>
        <v>6374.3767886344531</v>
      </c>
      <c r="G119" s="126">
        <f t="shared" si="13"/>
        <v>86140.996352363727</v>
      </c>
      <c r="L119" s="178">
        <f t="shared" si="23"/>
        <v>48366</v>
      </c>
      <c r="M119" s="132">
        <v>106</v>
      </c>
      <c r="N119" s="139">
        <f t="shared" si="14"/>
        <v>92078.002628512739</v>
      </c>
      <c r="O119" s="179">
        <f t="shared" si="19"/>
        <v>437.37051248543662</v>
      </c>
      <c r="P119" s="179">
        <f t="shared" si="20"/>
        <v>5937.0062761490162</v>
      </c>
      <c r="Q119" s="179">
        <f t="shared" si="21"/>
        <v>6374.3767886344531</v>
      </c>
      <c r="R119" s="139">
        <f t="shared" si="15"/>
        <v>86140.996352363727</v>
      </c>
    </row>
    <row r="120" spans="1:18" x14ac:dyDescent="0.35">
      <c r="A120" s="124">
        <f t="shared" si="22"/>
        <v>48396</v>
      </c>
      <c r="B120" s="125">
        <v>107</v>
      </c>
      <c r="C120" s="126">
        <f t="shared" si="12"/>
        <v>86140.996352363727</v>
      </c>
      <c r="D120" s="177">
        <f t="shared" si="17"/>
        <v>409.16973267372879</v>
      </c>
      <c r="E120" s="177">
        <f t="shared" si="16"/>
        <v>5965.2070559607246</v>
      </c>
      <c r="F120" s="177">
        <f t="shared" si="18"/>
        <v>6374.3767886344531</v>
      </c>
      <c r="G120" s="126">
        <f t="shared" si="13"/>
        <v>80175.789296403003</v>
      </c>
      <c r="L120" s="178">
        <f t="shared" si="23"/>
        <v>48396</v>
      </c>
      <c r="M120" s="132">
        <v>107</v>
      </c>
      <c r="N120" s="139">
        <f t="shared" si="14"/>
        <v>86140.996352363727</v>
      </c>
      <c r="O120" s="179">
        <f t="shared" si="19"/>
        <v>409.16973267372879</v>
      </c>
      <c r="P120" s="179">
        <f t="shared" si="20"/>
        <v>5965.2070559607246</v>
      </c>
      <c r="Q120" s="179">
        <f t="shared" si="21"/>
        <v>6374.3767886344531</v>
      </c>
      <c r="R120" s="139">
        <f t="shared" si="15"/>
        <v>80175.789296403003</v>
      </c>
    </row>
    <row r="121" spans="1:18" x14ac:dyDescent="0.35">
      <c r="A121" s="124">
        <f t="shared" si="22"/>
        <v>48427</v>
      </c>
      <c r="B121" s="125">
        <v>108</v>
      </c>
      <c r="C121" s="126">
        <f t="shared" si="12"/>
        <v>80175.789296403003</v>
      </c>
      <c r="D121" s="177">
        <f t="shared" si="17"/>
        <v>380.83499915791538</v>
      </c>
      <c r="E121" s="177">
        <f t="shared" si="16"/>
        <v>5993.5417894765369</v>
      </c>
      <c r="F121" s="177">
        <f t="shared" si="18"/>
        <v>6374.3767886344522</v>
      </c>
      <c r="G121" s="126">
        <f t="shared" si="13"/>
        <v>74182.247506926462</v>
      </c>
      <c r="L121" s="178">
        <f t="shared" si="23"/>
        <v>48427</v>
      </c>
      <c r="M121" s="132">
        <v>108</v>
      </c>
      <c r="N121" s="139">
        <f t="shared" si="14"/>
        <v>80175.789296403003</v>
      </c>
      <c r="O121" s="179">
        <f t="shared" si="19"/>
        <v>380.83499915791538</v>
      </c>
      <c r="P121" s="179">
        <f t="shared" si="20"/>
        <v>5993.5417894765369</v>
      </c>
      <c r="Q121" s="179">
        <f t="shared" si="21"/>
        <v>6374.3767886344522</v>
      </c>
      <c r="R121" s="139">
        <f t="shared" si="15"/>
        <v>74182.247506926462</v>
      </c>
    </row>
    <row r="122" spans="1:18" x14ac:dyDescent="0.35">
      <c r="A122" s="124">
        <f t="shared" si="22"/>
        <v>48458</v>
      </c>
      <c r="B122" s="125">
        <v>109</v>
      </c>
      <c r="C122" s="126">
        <f t="shared" si="12"/>
        <v>74182.247506926462</v>
      </c>
      <c r="D122" s="177">
        <f t="shared" si="17"/>
        <v>352.36567565790182</v>
      </c>
      <c r="E122" s="177">
        <f t="shared" si="16"/>
        <v>6022.011112976551</v>
      </c>
      <c r="F122" s="177">
        <f t="shared" si="18"/>
        <v>6374.3767886344531</v>
      </c>
      <c r="G122" s="126">
        <f t="shared" si="13"/>
        <v>68160.236393949905</v>
      </c>
      <c r="L122" s="178">
        <f t="shared" si="23"/>
        <v>48458</v>
      </c>
      <c r="M122" s="132">
        <v>109</v>
      </c>
      <c r="N122" s="139">
        <f t="shared" si="14"/>
        <v>74182.247506926462</v>
      </c>
      <c r="O122" s="179">
        <f t="shared" si="19"/>
        <v>352.36567565790182</v>
      </c>
      <c r="P122" s="179">
        <f t="shared" si="20"/>
        <v>6022.011112976551</v>
      </c>
      <c r="Q122" s="179">
        <f t="shared" si="21"/>
        <v>6374.3767886344531</v>
      </c>
      <c r="R122" s="139">
        <f t="shared" si="15"/>
        <v>68160.236393949905</v>
      </c>
    </row>
    <row r="123" spans="1:18" x14ac:dyDescent="0.35">
      <c r="A123" s="124">
        <f t="shared" si="22"/>
        <v>48488</v>
      </c>
      <c r="B123" s="125">
        <v>110</v>
      </c>
      <c r="C123" s="126">
        <f t="shared" si="12"/>
        <v>68160.236393949905</v>
      </c>
      <c r="D123" s="177">
        <f t="shared" si="17"/>
        <v>323.76112287126324</v>
      </c>
      <c r="E123" s="177">
        <f t="shared" si="16"/>
        <v>6050.6156657631891</v>
      </c>
      <c r="F123" s="177">
        <f t="shared" si="18"/>
        <v>6374.3767886344522</v>
      </c>
      <c r="G123" s="126">
        <f t="shared" si="13"/>
        <v>62109.620728186717</v>
      </c>
      <c r="L123" s="178">
        <f t="shared" si="23"/>
        <v>48488</v>
      </c>
      <c r="M123" s="132">
        <v>110</v>
      </c>
      <c r="N123" s="139">
        <f t="shared" si="14"/>
        <v>68160.236393949905</v>
      </c>
      <c r="O123" s="179">
        <f t="shared" si="19"/>
        <v>323.76112287126324</v>
      </c>
      <c r="P123" s="179">
        <f t="shared" si="20"/>
        <v>6050.6156657631891</v>
      </c>
      <c r="Q123" s="179">
        <f t="shared" si="21"/>
        <v>6374.3767886344522</v>
      </c>
      <c r="R123" s="139">
        <f t="shared" si="15"/>
        <v>62109.620728186717</v>
      </c>
    </row>
    <row r="124" spans="1:18" x14ac:dyDescent="0.35">
      <c r="A124" s="124">
        <f t="shared" si="22"/>
        <v>48519</v>
      </c>
      <c r="B124" s="125">
        <v>111</v>
      </c>
      <c r="C124" s="126">
        <f t="shared" si="12"/>
        <v>62109.620728186717</v>
      </c>
      <c r="D124" s="177">
        <f t="shared" si="17"/>
        <v>295.02069845888803</v>
      </c>
      <c r="E124" s="177">
        <f t="shared" si="16"/>
        <v>6079.3560901755636</v>
      </c>
      <c r="F124" s="177">
        <f t="shared" si="18"/>
        <v>6374.3767886344513</v>
      </c>
      <c r="G124" s="126">
        <f t="shared" si="13"/>
        <v>56030.264638011155</v>
      </c>
      <c r="L124" s="178">
        <f t="shared" si="23"/>
        <v>48519</v>
      </c>
      <c r="M124" s="132">
        <v>111</v>
      </c>
      <c r="N124" s="139">
        <f t="shared" si="14"/>
        <v>62109.620728186717</v>
      </c>
      <c r="O124" s="179">
        <f t="shared" si="19"/>
        <v>295.02069845888803</v>
      </c>
      <c r="P124" s="179">
        <f t="shared" si="20"/>
        <v>6079.3560901755636</v>
      </c>
      <c r="Q124" s="179">
        <f t="shared" si="21"/>
        <v>6374.3767886344513</v>
      </c>
      <c r="R124" s="139">
        <f t="shared" si="15"/>
        <v>56030.264638011155</v>
      </c>
    </row>
    <row r="125" spans="1:18" x14ac:dyDescent="0.35">
      <c r="A125" s="124">
        <f t="shared" si="22"/>
        <v>48549</v>
      </c>
      <c r="B125" s="125">
        <v>112</v>
      </c>
      <c r="C125" s="126">
        <f t="shared" si="12"/>
        <v>56030.264638011155</v>
      </c>
      <c r="D125" s="177">
        <f t="shared" si="17"/>
        <v>266.14375703055413</v>
      </c>
      <c r="E125" s="177">
        <f t="shared" si="16"/>
        <v>6108.2330316038988</v>
      </c>
      <c r="F125" s="177">
        <f t="shared" si="18"/>
        <v>6374.3767886344531</v>
      </c>
      <c r="G125" s="126">
        <f t="shared" si="13"/>
        <v>49922.031606407254</v>
      </c>
      <c r="L125" s="178">
        <f t="shared" si="23"/>
        <v>48549</v>
      </c>
      <c r="M125" s="132">
        <v>112</v>
      </c>
      <c r="N125" s="139">
        <f t="shared" si="14"/>
        <v>56030.264638011155</v>
      </c>
      <c r="O125" s="179">
        <f t="shared" si="19"/>
        <v>266.14375703055413</v>
      </c>
      <c r="P125" s="179">
        <f t="shared" si="20"/>
        <v>6108.2330316038988</v>
      </c>
      <c r="Q125" s="179">
        <f t="shared" si="21"/>
        <v>6374.3767886344531</v>
      </c>
      <c r="R125" s="139">
        <f t="shared" si="15"/>
        <v>49922.031606407254</v>
      </c>
    </row>
    <row r="126" spans="1:18" x14ac:dyDescent="0.35">
      <c r="A126" s="124">
        <f t="shared" si="22"/>
        <v>48580</v>
      </c>
      <c r="B126" s="125">
        <v>113</v>
      </c>
      <c r="C126" s="126">
        <f t="shared" si="12"/>
        <v>49922.031606407254</v>
      </c>
      <c r="D126" s="177">
        <f t="shared" si="17"/>
        <v>237.12965013043558</v>
      </c>
      <c r="E126" s="177">
        <f t="shared" si="16"/>
        <v>6137.2471385040171</v>
      </c>
      <c r="F126" s="177">
        <f t="shared" si="18"/>
        <v>6374.3767886344531</v>
      </c>
      <c r="G126" s="126">
        <f t="shared" si="13"/>
        <v>43784.784467903235</v>
      </c>
      <c r="L126" s="178">
        <f t="shared" si="23"/>
        <v>48580</v>
      </c>
      <c r="M126" s="132">
        <v>113</v>
      </c>
      <c r="N126" s="139">
        <f t="shared" si="14"/>
        <v>49922.031606407254</v>
      </c>
      <c r="O126" s="179">
        <f t="shared" si="19"/>
        <v>237.12965013043558</v>
      </c>
      <c r="P126" s="179">
        <f t="shared" si="20"/>
        <v>6137.2471385040171</v>
      </c>
      <c r="Q126" s="179">
        <f t="shared" si="21"/>
        <v>6374.3767886344531</v>
      </c>
      <c r="R126" s="139">
        <f t="shared" si="15"/>
        <v>43784.784467903235</v>
      </c>
    </row>
    <row r="127" spans="1:18" x14ac:dyDescent="0.35">
      <c r="A127" s="124">
        <f t="shared" si="22"/>
        <v>48611</v>
      </c>
      <c r="B127" s="125">
        <v>114</v>
      </c>
      <c r="C127" s="126">
        <f t="shared" si="12"/>
        <v>43784.784467903235</v>
      </c>
      <c r="D127" s="177">
        <f t="shared" si="17"/>
        <v>207.97772622254149</v>
      </c>
      <c r="E127" s="177">
        <f t="shared" si="16"/>
        <v>6166.3990624119115</v>
      </c>
      <c r="F127" s="177">
        <f t="shared" si="18"/>
        <v>6374.3767886344531</v>
      </c>
      <c r="G127" s="126">
        <f t="shared" si="13"/>
        <v>37618.385405491324</v>
      </c>
      <c r="L127" s="178">
        <f t="shared" si="23"/>
        <v>48611</v>
      </c>
      <c r="M127" s="132">
        <v>114</v>
      </c>
      <c r="N127" s="139">
        <f t="shared" si="14"/>
        <v>43784.784467903235</v>
      </c>
      <c r="O127" s="179">
        <f t="shared" si="19"/>
        <v>207.97772622254149</v>
      </c>
      <c r="P127" s="179">
        <f t="shared" si="20"/>
        <v>6166.3990624119115</v>
      </c>
      <c r="Q127" s="179">
        <f t="shared" si="21"/>
        <v>6374.3767886344531</v>
      </c>
      <c r="R127" s="139">
        <f t="shared" si="15"/>
        <v>37618.385405491324</v>
      </c>
    </row>
    <row r="128" spans="1:18" x14ac:dyDescent="0.35">
      <c r="A128" s="124">
        <f t="shared" si="22"/>
        <v>48639</v>
      </c>
      <c r="B128" s="125">
        <v>115</v>
      </c>
      <c r="C128" s="126">
        <f t="shared" si="12"/>
        <v>37618.385405491324</v>
      </c>
      <c r="D128" s="177">
        <f t="shared" si="17"/>
        <v>178.68733067608497</v>
      </c>
      <c r="E128" s="177">
        <f t="shared" si="16"/>
        <v>6195.6894579583677</v>
      </c>
      <c r="F128" s="177">
        <f t="shared" si="18"/>
        <v>6374.3767886344531</v>
      </c>
      <c r="G128" s="126">
        <f t="shared" si="13"/>
        <v>31422.695947532957</v>
      </c>
      <c r="L128" s="178">
        <f t="shared" si="23"/>
        <v>48639</v>
      </c>
      <c r="M128" s="132">
        <v>115</v>
      </c>
      <c r="N128" s="139">
        <f t="shared" si="14"/>
        <v>37618.385405491324</v>
      </c>
      <c r="O128" s="179">
        <f t="shared" si="19"/>
        <v>178.68733067608497</v>
      </c>
      <c r="P128" s="179">
        <f t="shared" si="20"/>
        <v>6195.6894579583677</v>
      </c>
      <c r="Q128" s="179">
        <f t="shared" si="21"/>
        <v>6374.3767886344531</v>
      </c>
      <c r="R128" s="139">
        <f t="shared" si="15"/>
        <v>31422.695947532957</v>
      </c>
    </row>
    <row r="129" spans="1:18" x14ac:dyDescent="0.35">
      <c r="A129" s="124">
        <f t="shared" si="22"/>
        <v>48670</v>
      </c>
      <c r="B129" s="125">
        <v>116</v>
      </c>
      <c r="C129" s="126">
        <f t="shared" si="12"/>
        <v>31422.695947532957</v>
      </c>
      <c r="D129" s="177">
        <f t="shared" si="17"/>
        <v>149.25780575078272</v>
      </c>
      <c r="E129" s="177">
        <f t="shared" si="16"/>
        <v>6225.1189828836696</v>
      </c>
      <c r="F129" s="177">
        <f t="shared" si="18"/>
        <v>6374.3767886344522</v>
      </c>
      <c r="G129" s="126">
        <f t="shared" si="13"/>
        <v>25197.576964649288</v>
      </c>
      <c r="L129" s="178">
        <f t="shared" si="23"/>
        <v>48670</v>
      </c>
      <c r="M129" s="132">
        <v>116</v>
      </c>
      <c r="N129" s="139">
        <f t="shared" si="14"/>
        <v>31422.695947532957</v>
      </c>
      <c r="O129" s="179">
        <f t="shared" si="19"/>
        <v>149.25780575078272</v>
      </c>
      <c r="P129" s="179">
        <f t="shared" si="20"/>
        <v>6225.1189828836696</v>
      </c>
      <c r="Q129" s="179">
        <f t="shared" si="21"/>
        <v>6374.3767886344522</v>
      </c>
      <c r="R129" s="139">
        <f t="shared" si="15"/>
        <v>25197.576964649288</v>
      </c>
    </row>
    <row r="130" spans="1:18" x14ac:dyDescent="0.35">
      <c r="A130" s="124">
        <f t="shared" si="22"/>
        <v>48700</v>
      </c>
      <c r="B130" s="125">
        <v>117</v>
      </c>
      <c r="C130" s="126">
        <f t="shared" si="12"/>
        <v>25197.576964649288</v>
      </c>
      <c r="D130" s="177">
        <f t="shared" si="17"/>
        <v>119.68849058208528</v>
      </c>
      <c r="E130" s="177">
        <f t="shared" si="16"/>
        <v>6254.6882980523669</v>
      </c>
      <c r="F130" s="177">
        <f t="shared" si="18"/>
        <v>6374.3767886344522</v>
      </c>
      <c r="G130" s="126">
        <f t="shared" si="13"/>
        <v>18942.888666596922</v>
      </c>
      <c r="L130" s="178">
        <f t="shared" si="23"/>
        <v>48700</v>
      </c>
      <c r="M130" s="132">
        <v>117</v>
      </c>
      <c r="N130" s="139">
        <f t="shared" si="14"/>
        <v>25197.576964649288</v>
      </c>
      <c r="O130" s="179">
        <f t="shared" si="19"/>
        <v>119.68849058208528</v>
      </c>
      <c r="P130" s="179">
        <f t="shared" si="20"/>
        <v>6254.6882980523669</v>
      </c>
      <c r="Q130" s="179">
        <f t="shared" si="21"/>
        <v>6374.3767886344522</v>
      </c>
      <c r="R130" s="139">
        <f t="shared" si="15"/>
        <v>18942.888666596922</v>
      </c>
    </row>
    <row r="131" spans="1:18" x14ac:dyDescent="0.35">
      <c r="A131" s="124">
        <f t="shared" si="22"/>
        <v>48731</v>
      </c>
      <c r="B131" s="125">
        <v>118</v>
      </c>
      <c r="C131" s="126">
        <f t="shared" si="12"/>
        <v>18942.888666596922</v>
      </c>
      <c r="D131" s="177">
        <f t="shared" si="17"/>
        <v>89.978721166336541</v>
      </c>
      <c r="E131" s="177">
        <f t="shared" si="16"/>
        <v>6284.3980674681161</v>
      </c>
      <c r="F131" s="177">
        <f t="shared" si="18"/>
        <v>6374.3767886344531</v>
      </c>
      <c r="G131" s="126">
        <f t="shared" si="13"/>
        <v>12658.490599128807</v>
      </c>
      <c r="L131" s="178">
        <f t="shared" si="23"/>
        <v>48731</v>
      </c>
      <c r="M131" s="132">
        <v>118</v>
      </c>
      <c r="N131" s="139">
        <f t="shared" si="14"/>
        <v>18942.888666596922</v>
      </c>
      <c r="O131" s="179">
        <f t="shared" si="19"/>
        <v>89.978721166336541</v>
      </c>
      <c r="P131" s="179">
        <f t="shared" si="20"/>
        <v>6284.3980674681161</v>
      </c>
      <c r="Q131" s="179">
        <f t="shared" si="21"/>
        <v>6374.3767886344531</v>
      </c>
      <c r="R131" s="139">
        <f t="shared" si="15"/>
        <v>12658.490599128807</v>
      </c>
    </row>
    <row r="132" spans="1:18" x14ac:dyDescent="0.35">
      <c r="A132" s="124">
        <f t="shared" si="22"/>
        <v>48761</v>
      </c>
      <c r="B132" s="125">
        <v>119</v>
      </c>
      <c r="C132" s="126">
        <f t="shared" si="12"/>
        <v>12658.490599128807</v>
      </c>
      <c r="D132" s="177">
        <f t="shared" si="17"/>
        <v>60.127830345862975</v>
      </c>
      <c r="E132" s="177">
        <f t="shared" si="16"/>
        <v>6314.2489582885892</v>
      </c>
      <c r="F132" s="177">
        <f t="shared" si="18"/>
        <v>6374.3767886344522</v>
      </c>
      <c r="G132" s="126">
        <f t="shared" si="13"/>
        <v>6344.2416408402178</v>
      </c>
      <c r="L132" s="178">
        <f t="shared" si="23"/>
        <v>48761</v>
      </c>
      <c r="M132" s="132">
        <v>119</v>
      </c>
      <c r="N132" s="139">
        <f t="shared" si="14"/>
        <v>12658.490599128807</v>
      </c>
      <c r="O132" s="179">
        <f t="shared" si="19"/>
        <v>60.127830345862975</v>
      </c>
      <c r="P132" s="179">
        <f t="shared" si="20"/>
        <v>6314.2489582885892</v>
      </c>
      <c r="Q132" s="179">
        <f t="shared" si="21"/>
        <v>6374.3767886344522</v>
      </c>
      <c r="R132" s="139">
        <f t="shared" si="15"/>
        <v>6344.2416408402178</v>
      </c>
    </row>
    <row r="133" spans="1:18" x14ac:dyDescent="0.35">
      <c r="A133" s="124">
        <f t="shared" si="22"/>
        <v>48792</v>
      </c>
      <c r="B133" s="125">
        <v>120</v>
      </c>
      <c r="C133" s="126">
        <f t="shared" si="12"/>
        <v>6344.2416408402178</v>
      </c>
      <c r="D133" s="177">
        <f t="shared" si="17"/>
        <v>30.135147793992182</v>
      </c>
      <c r="E133" s="177">
        <f t="shared" si="16"/>
        <v>6344.2416408404606</v>
      </c>
      <c r="F133" s="177">
        <f t="shared" si="18"/>
        <v>6374.3767886344531</v>
      </c>
      <c r="G133" s="126">
        <f t="shared" si="13"/>
        <v>-2.4283508537337184E-10</v>
      </c>
      <c r="L133" s="178">
        <f t="shared" si="23"/>
        <v>48792</v>
      </c>
      <c r="M133" s="132">
        <v>120</v>
      </c>
      <c r="N133" s="139">
        <f t="shared" si="14"/>
        <v>6344.2416408402178</v>
      </c>
      <c r="O133" s="179">
        <f t="shared" si="19"/>
        <v>30.135147793992182</v>
      </c>
      <c r="P133" s="179">
        <f t="shared" si="20"/>
        <v>6344.2416408404606</v>
      </c>
      <c r="Q133" s="179">
        <f t="shared" si="21"/>
        <v>6374.3767886344531</v>
      </c>
      <c r="R133" s="139">
        <f t="shared" si="15"/>
        <v>-2.4283508537337184E-10</v>
      </c>
    </row>
    <row r="134" spans="1:18" x14ac:dyDescent="0.35">
      <c r="A134" s="124">
        <f t="shared" si="22"/>
        <v>48823</v>
      </c>
      <c r="B134" s="125">
        <v>121</v>
      </c>
      <c r="C134" s="126">
        <f t="shared" si="12"/>
        <v>-2.4283508537337184E-10</v>
      </c>
      <c r="D134" s="177" t="e">
        <f t="shared" si="17"/>
        <v>#NUM!</v>
      </c>
      <c r="E134" s="177" t="e">
        <f t="shared" si="16"/>
        <v>#NUM!</v>
      </c>
      <c r="F134" s="177" t="e">
        <f t="shared" si="18"/>
        <v>#NUM!</v>
      </c>
      <c r="G134" s="126" t="e">
        <f t="shared" si="13"/>
        <v>#NUM!</v>
      </c>
      <c r="L134" s="178">
        <f t="shared" si="23"/>
        <v>48823</v>
      </c>
      <c r="M134" s="132">
        <v>121</v>
      </c>
      <c r="N134" s="139">
        <f t="shared" si="14"/>
        <v>-2.4283508537337184E-10</v>
      </c>
      <c r="O134" s="179" t="e">
        <f t="shared" si="19"/>
        <v>#NUM!</v>
      </c>
      <c r="P134" s="179" t="e">
        <f t="shared" si="20"/>
        <v>#NUM!</v>
      </c>
      <c r="Q134" s="179" t="e">
        <f t="shared" si="21"/>
        <v>#NUM!</v>
      </c>
      <c r="R134" s="139" t="e">
        <f t="shared" si="15"/>
        <v>#NUM!</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40C1E66C1C12A5448E2DE15E59C4812C" ma:contentTypeVersion="17" ma:contentTypeDescription="Create a new document." ma:contentTypeScope="" ma:versionID="35d2e7d39c6b090f24196a98f6bc45b0">
  <xsd:schema xmlns:xsd="http://www.w3.org/2001/XMLSchema" xmlns:xs="http://www.w3.org/2001/XMLSchema" xmlns:p="http://schemas.microsoft.com/office/2006/metadata/properties" xmlns:ns2="a4634551-c501-4e5e-ac96-dde1e0c9b252" xmlns:ns3="4295b89e-2911-42f0-a767-8ca596d6842f" xmlns:ns4="d65e48b5-f38d-431e-9b4f-47403bf4583f" targetNamespace="http://schemas.microsoft.com/office/2006/metadata/properties" ma:root="true" ma:fieldsID="6d936b6efeb1809389162ea87e256d04" ns2:_="" ns3:_="" ns4:_="">
    <xsd:import namespace="a4634551-c501-4e5e-ac96-dde1e0c9b252"/>
    <xsd:import namespace="4295b89e-2911-42f0-a767-8ca596d6842f"/>
    <xsd:import namespace="d65e48b5-f38d-431e-9b4f-47403bf4583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634551-c501-4e5e-ac96-dde1e0c9b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152c253-cc97-469a-b060-6a654a5fa36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95b89e-2911-42f0-a767-8ca596d6842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e48b5-f38d-431e-9b4f-47403bf4583f"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9f0a335-b720-4e26-a4a7-a217cccbf65c}" ma:internalName="TaxCatchAll" ma:showField="CatchAllData" ma:web="d65e48b5-f38d-431e-9b4f-47403bf4583f">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d65e48b5-f38d-431e-9b4f-47403bf4583f">5F25KTUSNP4X-205032580-159169</_dlc_DocId>
    <lcf76f155ced4ddcb4097134ff3c332f xmlns="a4634551-c501-4e5e-ac96-dde1e0c9b252">
      <Terms xmlns="http://schemas.microsoft.com/office/infopath/2007/PartnerControls"/>
    </lcf76f155ced4ddcb4097134ff3c332f>
    <TaxCatchAll xmlns="d65e48b5-f38d-431e-9b4f-47403bf4583f" xsi:nil="true"/>
    <_dlc_DocIdUrl xmlns="d65e48b5-f38d-431e-9b4f-47403bf4583f">
      <Url>https://rkas.sharepoint.com/Kliendisuhted/_layouts/15/DocIdRedir.aspx?ID=5F25KTUSNP4X-205032580-159169</Url>
      <Description>5F25KTUSNP4X-205032580-159169</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BBB8F4-4AFA-4372-88B9-31B1E6A5D042}">
  <ds:schemaRefs>
    <ds:schemaRef ds:uri="http://schemas.microsoft.com/sharepoint/events"/>
  </ds:schemaRefs>
</ds:datastoreItem>
</file>

<file path=customXml/itemProps2.xml><?xml version="1.0" encoding="utf-8"?>
<ds:datastoreItem xmlns:ds="http://schemas.openxmlformats.org/officeDocument/2006/customXml" ds:itemID="{7919E681-2671-4650-85AA-5126BAE7C9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634551-c501-4e5e-ac96-dde1e0c9b252"/>
    <ds:schemaRef ds:uri="4295b89e-2911-42f0-a767-8ca596d6842f"/>
    <ds:schemaRef ds:uri="d65e48b5-f38d-431e-9b4f-47403bf458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BAFB60-1A17-4004-93EB-D4ADF80C5433}">
  <ds:schemaRefs>
    <ds:schemaRef ds:uri="http://schemas.microsoft.com/office/2006/metadata/properties"/>
    <ds:schemaRef ds:uri="http://schemas.microsoft.com/office/infopath/2007/PartnerControls"/>
    <ds:schemaRef ds:uri="d65e48b5-f38d-431e-9b4f-47403bf4583f"/>
    <ds:schemaRef ds:uri="a4634551-c501-4e5e-ac96-dde1e0c9b252"/>
  </ds:schemaRefs>
</ds:datastoreItem>
</file>

<file path=customXml/itemProps4.xml><?xml version="1.0" encoding="utf-8"?>
<ds:datastoreItem xmlns:ds="http://schemas.openxmlformats.org/officeDocument/2006/customXml" ds:itemID="{77FE8F82-D62A-4A4A-B492-63AFEE0EC8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Lisa 3</vt:lpstr>
      <vt:lpstr>Annuiteedigraafik BIL</vt:lpstr>
      <vt:lpstr>Annuiteedigraafik PT</vt:lpstr>
      <vt:lpstr>Annuiteedigraafik 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Henri Telk</dc:creator>
  <cp:keywords/>
  <dc:description/>
  <cp:lastModifiedBy>Kerli Kikojan</cp:lastModifiedBy>
  <cp:revision/>
  <dcterms:created xsi:type="dcterms:W3CDTF">2024-02-08T12:41:17Z</dcterms:created>
  <dcterms:modified xsi:type="dcterms:W3CDTF">2024-09-23T15:21:04Z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0x01010040C1E66C1C12A5448E2DE15E59C4812C</vt:lpwstr>
  </property>
  <property fmtid="{D5CDD505-2E9C-101B-9397-08002B2CF9AE}" pid="4" name="_dlc_DocIdItemGuid">
    <vt:lpwstr>58776327-bac3-4e36-9e26-6b904c8df4f6</vt:lpwstr>
  </property>
</Properties>
</file>